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3965" windowHeight="8160" firstSheet="1" activeTab="1"/>
  </bookViews>
  <sheets>
    <sheet name="6 Assessment Check List" sheetId="1" state="hidden" r:id="rId1"/>
    <sheet name="Hazard Assessment" sheetId="6" r:id="rId2"/>
    <sheet name="Risk Rating" sheetId="3" r:id="rId3"/>
    <sheet name="Risk Grouping" sheetId="2" r:id="rId4"/>
  </sheets>
  <definedNames>
    <definedName name="_xlnm.Print_Area" localSheetId="1">'Hazard Assessment'!$A$1:$U$713</definedName>
    <definedName name="_xlnm.Print_Area" localSheetId="3">'Risk Grouping'!$A$1:$O$73</definedName>
    <definedName name="_xlnm.Print_Area" localSheetId="2">'Risk Rating'!$B:$M</definedName>
  </definedNames>
  <calcPr calcId="125725"/>
</workbook>
</file>

<file path=xl/calcChain.xml><?xml version="1.0" encoding="utf-8"?>
<calcChain xmlns="http://schemas.openxmlformats.org/spreadsheetml/2006/main">
  <c r="E17" i="3"/>
  <c r="H15"/>
  <c r="E16"/>
  <c r="C7" i="2" l="1"/>
  <c r="C6"/>
  <c r="C5"/>
  <c r="D7" i="3"/>
  <c r="D6"/>
  <c r="D5"/>
  <c r="D14" i="2" l="1"/>
  <c r="D20"/>
  <c r="D72"/>
  <c r="D71"/>
  <c r="D70"/>
  <c r="D69"/>
  <c r="D65"/>
  <c r="D64"/>
  <c r="D63"/>
  <c r="D62"/>
  <c r="D61"/>
  <c r="D60"/>
  <c r="D59"/>
  <c r="D55"/>
  <c r="D54"/>
  <c r="D53"/>
  <c r="D52"/>
  <c r="D51"/>
  <c r="D50"/>
  <c r="D49"/>
  <c r="D48"/>
  <c r="D47"/>
  <c r="D46"/>
  <c r="D45"/>
  <c r="D41"/>
  <c r="D40"/>
  <c r="D39"/>
  <c r="D38"/>
  <c r="D37"/>
  <c r="D36"/>
  <c r="D35"/>
  <c r="D34"/>
  <c r="D29"/>
  <c r="D28"/>
  <c r="D27"/>
  <c r="D26"/>
  <c r="D25"/>
  <c r="D24"/>
  <c r="E230" i="3"/>
  <c r="E231"/>
  <c r="E232"/>
  <c r="E233"/>
  <c r="E234"/>
  <c r="E235"/>
  <c r="J230"/>
  <c r="J231"/>
  <c r="J232"/>
  <c r="J233"/>
  <c r="J234"/>
  <c r="J235"/>
  <c r="D19" i="2"/>
  <c r="D18"/>
  <c r="D17"/>
  <c r="D16"/>
  <c r="J222" i="3" l="1"/>
  <c r="E13"/>
  <c r="J174"/>
  <c r="J175"/>
  <c r="E174"/>
  <c r="E175"/>
  <c r="M175"/>
  <c r="H175"/>
  <c r="M174"/>
  <c r="H174"/>
  <c r="J239"/>
  <c r="E239"/>
  <c r="M239"/>
  <c r="H239"/>
  <c r="J238"/>
  <c r="E238"/>
  <c r="J237"/>
  <c r="E237"/>
  <c r="J236"/>
  <c r="E236"/>
  <c r="J229"/>
  <c r="E229"/>
  <c r="J228"/>
  <c r="E228"/>
  <c r="J227"/>
  <c r="E227"/>
  <c r="J226"/>
  <c r="E226"/>
  <c r="J225"/>
  <c r="E225"/>
  <c r="J224"/>
  <c r="E224"/>
  <c r="J223"/>
  <c r="E223"/>
  <c r="E222"/>
  <c r="J221"/>
  <c r="E221"/>
  <c r="J220"/>
  <c r="E220"/>
  <c r="J219"/>
  <c r="E219"/>
  <c r="J218"/>
  <c r="E218"/>
  <c r="J217"/>
  <c r="E217"/>
  <c r="J216"/>
  <c r="E216"/>
  <c r="J215"/>
  <c r="E215"/>
  <c r="J214"/>
  <c r="E214"/>
  <c r="M238"/>
  <c r="H238"/>
  <c r="M237"/>
  <c r="H237"/>
  <c r="M236"/>
  <c r="H236"/>
  <c r="M235"/>
  <c r="H235"/>
  <c r="M234"/>
  <c r="H234"/>
  <c r="M233"/>
  <c r="H233"/>
  <c r="M232"/>
  <c r="H232"/>
  <c r="M231"/>
  <c r="H231"/>
  <c r="M230"/>
  <c r="H230"/>
  <c r="M229"/>
  <c r="H229"/>
  <c r="M228"/>
  <c r="H228"/>
  <c r="M227"/>
  <c r="H227"/>
  <c r="M226"/>
  <c r="H226"/>
  <c r="M225"/>
  <c r="H225"/>
  <c r="M224"/>
  <c r="H224"/>
  <c r="M223"/>
  <c r="H223"/>
  <c r="M222"/>
  <c r="H222"/>
  <c r="M221"/>
  <c r="H221"/>
  <c r="M220"/>
  <c r="H220"/>
  <c r="M219"/>
  <c r="H219"/>
  <c r="M218"/>
  <c r="H218"/>
  <c r="M217"/>
  <c r="H217"/>
  <c r="M216"/>
  <c r="H216"/>
  <c r="M215"/>
  <c r="H215"/>
  <c r="M214"/>
  <c r="H214"/>
  <c r="J213"/>
  <c r="E213"/>
  <c r="M213"/>
  <c r="H213"/>
  <c r="J212"/>
  <c r="E212"/>
  <c r="J211"/>
  <c r="E211"/>
  <c r="J210"/>
  <c r="E210"/>
  <c r="J209"/>
  <c r="E209"/>
  <c r="M212"/>
  <c r="H212"/>
  <c r="M211"/>
  <c r="H211"/>
  <c r="M210"/>
  <c r="H210"/>
  <c r="M209"/>
  <c r="H209"/>
  <c r="J208"/>
  <c r="E208"/>
  <c r="J207"/>
  <c r="E207"/>
  <c r="J205"/>
  <c r="J206"/>
  <c r="J204"/>
  <c r="E205"/>
  <c r="E206"/>
  <c r="E204"/>
  <c r="J202"/>
  <c r="J203"/>
  <c r="J201"/>
  <c r="E202"/>
  <c r="E203"/>
  <c r="E201"/>
  <c r="J199"/>
  <c r="J200"/>
  <c r="J198"/>
  <c r="E199"/>
  <c r="E200"/>
  <c r="E198"/>
  <c r="J196"/>
  <c r="J197"/>
  <c r="J195"/>
  <c r="E196"/>
  <c r="E197"/>
  <c r="E195"/>
  <c r="J194"/>
  <c r="E194"/>
  <c r="J193"/>
  <c r="E193"/>
  <c r="J192"/>
  <c r="E192"/>
  <c r="J191"/>
  <c r="E191"/>
  <c r="J190"/>
  <c r="E190"/>
  <c r="J189"/>
  <c r="E189"/>
  <c r="J188"/>
  <c r="E188"/>
  <c r="J187"/>
  <c r="E187"/>
  <c r="J186"/>
  <c r="E186"/>
  <c r="J185"/>
  <c r="E185"/>
  <c r="J184"/>
  <c r="E184"/>
  <c r="J183"/>
  <c r="E183"/>
  <c r="J182"/>
  <c r="E182"/>
  <c r="J181"/>
  <c r="E181"/>
  <c r="J180"/>
  <c r="E180"/>
  <c r="J179"/>
  <c r="E179"/>
  <c r="J178"/>
  <c r="E178"/>
  <c r="J177"/>
  <c r="E177"/>
  <c r="J176"/>
  <c r="E176"/>
  <c r="J173"/>
  <c r="E173"/>
  <c r="M208"/>
  <c r="H208"/>
  <c r="M207"/>
  <c r="H207"/>
  <c r="M206"/>
  <c r="H206"/>
  <c r="M205"/>
  <c r="H205"/>
  <c r="M204"/>
  <c r="H204"/>
  <c r="M203"/>
  <c r="H203"/>
  <c r="M202"/>
  <c r="H202"/>
  <c r="M201"/>
  <c r="H201"/>
  <c r="M200"/>
  <c r="H200"/>
  <c r="M199"/>
  <c r="H199"/>
  <c r="M198"/>
  <c r="H198"/>
  <c r="M197"/>
  <c r="H197"/>
  <c r="M196"/>
  <c r="H196"/>
  <c r="M195"/>
  <c r="H195"/>
  <c r="M194"/>
  <c r="H194"/>
  <c r="M193"/>
  <c r="H193"/>
  <c r="M192"/>
  <c r="H192"/>
  <c r="M191"/>
  <c r="H191"/>
  <c r="M190"/>
  <c r="H190"/>
  <c r="M189"/>
  <c r="H189"/>
  <c r="M188"/>
  <c r="H188"/>
  <c r="M187"/>
  <c r="H187"/>
  <c r="M186"/>
  <c r="H186"/>
  <c r="M185"/>
  <c r="H185"/>
  <c r="M184"/>
  <c r="H184"/>
  <c r="M183"/>
  <c r="H183"/>
  <c r="M182"/>
  <c r="H182"/>
  <c r="M181"/>
  <c r="H181"/>
  <c r="M180"/>
  <c r="H180"/>
  <c r="M179"/>
  <c r="H179"/>
  <c r="M178"/>
  <c r="H178"/>
  <c r="M177"/>
  <c r="H177"/>
  <c r="M176"/>
  <c r="H176"/>
  <c r="M173"/>
  <c r="H173"/>
  <c r="J171"/>
  <c r="J172"/>
  <c r="J170"/>
  <c r="E171"/>
  <c r="E172"/>
  <c r="E170"/>
  <c r="M172"/>
  <c r="H172"/>
  <c r="M171"/>
  <c r="H171"/>
  <c r="M170"/>
  <c r="H170"/>
  <c r="J169"/>
  <c r="E169"/>
  <c r="J168"/>
  <c r="E168"/>
  <c r="J167"/>
  <c r="E167"/>
  <c r="J166"/>
  <c r="E166"/>
  <c r="J165"/>
  <c r="E165"/>
  <c r="J164"/>
  <c r="E164"/>
  <c r="J163"/>
  <c r="E163"/>
  <c r="J162"/>
  <c r="E162"/>
  <c r="J161"/>
  <c r="E161"/>
  <c r="J160"/>
  <c r="E160"/>
  <c r="J159"/>
  <c r="E159"/>
  <c r="M168"/>
  <c r="H168"/>
  <c r="M167"/>
  <c r="H167"/>
  <c r="M166"/>
  <c r="H166"/>
  <c r="M165"/>
  <c r="H165"/>
  <c r="M164"/>
  <c r="H164"/>
  <c r="M163"/>
  <c r="H163"/>
  <c r="M162"/>
  <c r="H162"/>
  <c r="M161"/>
  <c r="H161"/>
  <c r="J158"/>
  <c r="E158"/>
  <c r="J157"/>
  <c r="E157"/>
  <c r="J156"/>
  <c r="E156"/>
  <c r="J155"/>
  <c r="E155"/>
  <c r="J154"/>
  <c r="E154"/>
  <c r="J153"/>
  <c r="E153"/>
  <c r="J152"/>
  <c r="E152"/>
  <c r="J151"/>
  <c r="E151"/>
  <c r="J149"/>
  <c r="J150"/>
  <c r="J148"/>
  <c r="E149"/>
  <c r="E150"/>
  <c r="E148"/>
  <c r="J145"/>
  <c r="E146"/>
  <c r="E147"/>
  <c r="E145"/>
  <c r="J143"/>
  <c r="J144"/>
  <c r="J142"/>
  <c r="E143"/>
  <c r="E144"/>
  <c r="E142"/>
  <c r="J140"/>
  <c r="J141"/>
  <c r="J139"/>
  <c r="E140"/>
  <c r="E141"/>
  <c r="E139"/>
  <c r="J137"/>
  <c r="J138"/>
  <c r="J136"/>
  <c r="E137"/>
  <c r="E138"/>
  <c r="E136"/>
  <c r="J134"/>
  <c r="J135"/>
  <c r="J133"/>
  <c r="E134"/>
  <c r="E135"/>
  <c r="E133"/>
  <c r="J130"/>
  <c r="E131"/>
  <c r="E132"/>
  <c r="E130"/>
  <c r="J128"/>
  <c r="J129"/>
  <c r="J127"/>
  <c r="E128"/>
  <c r="E129"/>
  <c r="E127"/>
  <c r="M169"/>
  <c r="H169"/>
  <c r="M160"/>
  <c r="H160"/>
  <c r="M159"/>
  <c r="H159"/>
  <c r="M158"/>
  <c r="H158"/>
  <c r="M157"/>
  <c r="H157"/>
  <c r="M156"/>
  <c r="H156"/>
  <c r="M155"/>
  <c r="H155"/>
  <c r="M154"/>
  <c r="H154"/>
  <c r="M153"/>
  <c r="H153"/>
  <c r="M152"/>
  <c r="H152"/>
  <c r="M151"/>
  <c r="H151"/>
  <c r="M150"/>
  <c r="H150"/>
  <c r="M149"/>
  <c r="H149"/>
  <c r="M148"/>
  <c r="H148"/>
  <c r="M147"/>
  <c r="J147"/>
  <c r="H147"/>
  <c r="M146"/>
  <c r="J146"/>
  <c r="H146"/>
  <c r="M145"/>
  <c r="H145"/>
  <c r="M144"/>
  <c r="H144"/>
  <c r="M143"/>
  <c r="H143"/>
  <c r="M142"/>
  <c r="H142"/>
  <c r="M141"/>
  <c r="H141"/>
  <c r="M140"/>
  <c r="H140"/>
  <c r="M139"/>
  <c r="H139"/>
  <c r="M138"/>
  <c r="H138"/>
  <c r="M137"/>
  <c r="H137"/>
  <c r="M136"/>
  <c r="H136"/>
  <c r="M135"/>
  <c r="H135"/>
  <c r="M134"/>
  <c r="H134"/>
  <c r="M133"/>
  <c r="H133"/>
  <c r="M132"/>
  <c r="J132"/>
  <c r="H132"/>
  <c r="M131"/>
  <c r="J131"/>
  <c r="H131"/>
  <c r="M130"/>
  <c r="H130"/>
  <c r="M129"/>
  <c r="H129"/>
  <c r="M128"/>
  <c r="H128"/>
  <c r="M127"/>
  <c r="H127"/>
  <c r="J126"/>
  <c r="E126"/>
  <c r="J125"/>
  <c r="E125"/>
  <c r="J124"/>
  <c r="E124"/>
  <c r="J123"/>
  <c r="E123"/>
  <c r="J122"/>
  <c r="E122"/>
  <c r="J121"/>
  <c r="E121"/>
  <c r="J120"/>
  <c r="E120"/>
  <c r="J119"/>
  <c r="E119"/>
  <c r="J118"/>
  <c r="E118"/>
  <c r="J116"/>
  <c r="J117"/>
  <c r="J115"/>
  <c r="E116"/>
  <c r="E117"/>
  <c r="E115"/>
  <c r="J113"/>
  <c r="J114"/>
  <c r="J112"/>
  <c r="E113"/>
  <c r="E114"/>
  <c r="E112"/>
  <c r="J110"/>
  <c r="J111"/>
  <c r="J109"/>
  <c r="E110"/>
  <c r="E111"/>
  <c r="E109"/>
  <c r="J107"/>
  <c r="J108"/>
  <c r="J106"/>
  <c r="E107"/>
  <c r="E108"/>
  <c r="E106"/>
  <c r="J104"/>
  <c r="J105"/>
  <c r="J103"/>
  <c r="E104"/>
  <c r="E105"/>
  <c r="E103"/>
  <c r="J101"/>
  <c r="J102"/>
  <c r="J100"/>
  <c r="E101"/>
  <c r="E102"/>
  <c r="E100"/>
  <c r="J98"/>
  <c r="J99"/>
  <c r="J97"/>
  <c r="E98"/>
  <c r="E99"/>
  <c r="E97"/>
  <c r="J95"/>
  <c r="J96"/>
  <c r="J94"/>
  <c r="E95"/>
  <c r="E96"/>
  <c r="E94"/>
  <c r="J92"/>
  <c r="J93"/>
  <c r="J91"/>
  <c r="E92"/>
  <c r="E93"/>
  <c r="E91"/>
  <c r="J89"/>
  <c r="J90"/>
  <c r="J88"/>
  <c r="E89"/>
  <c r="E90"/>
  <c r="E88"/>
  <c r="J86"/>
  <c r="J87"/>
  <c r="J85"/>
  <c r="E86"/>
  <c r="E87"/>
  <c r="E85"/>
  <c r="J83"/>
  <c r="J84"/>
  <c r="J82"/>
  <c r="E83"/>
  <c r="E84"/>
  <c r="E82"/>
  <c r="J80"/>
  <c r="J81"/>
  <c r="J79"/>
  <c r="E80"/>
  <c r="E81"/>
  <c r="E79"/>
  <c r="J77"/>
  <c r="J78"/>
  <c r="J76"/>
  <c r="E77"/>
  <c r="E78"/>
  <c r="E76"/>
  <c r="J74"/>
  <c r="J75"/>
  <c r="J73"/>
  <c r="E74"/>
  <c r="E75"/>
  <c r="E73"/>
  <c r="J71"/>
  <c r="J72"/>
  <c r="J70"/>
  <c r="E71"/>
  <c r="E72"/>
  <c r="E70"/>
  <c r="J68"/>
  <c r="J69"/>
  <c r="J67"/>
  <c r="E68"/>
  <c r="E69"/>
  <c r="E67"/>
  <c r="J65"/>
  <c r="J66"/>
  <c r="J64"/>
  <c r="E65"/>
  <c r="E66"/>
  <c r="E64"/>
  <c r="J62"/>
  <c r="J63"/>
  <c r="J61"/>
  <c r="E62"/>
  <c r="E63"/>
  <c r="E61"/>
  <c r="J59"/>
  <c r="J60"/>
  <c r="J58"/>
  <c r="E59"/>
  <c r="E60"/>
  <c r="E58"/>
  <c r="J56"/>
  <c r="J57"/>
  <c r="J55"/>
  <c r="E56"/>
  <c r="E57"/>
  <c r="E55"/>
  <c r="J53"/>
  <c r="J54"/>
  <c r="J52"/>
  <c r="E53"/>
  <c r="E54"/>
  <c r="E52"/>
  <c r="J50"/>
  <c r="J51"/>
  <c r="J49"/>
  <c r="E50"/>
  <c r="E51"/>
  <c r="E49"/>
  <c r="J47"/>
  <c r="J48"/>
  <c r="J46"/>
  <c r="E47"/>
  <c r="E48"/>
  <c r="E46"/>
  <c r="J44"/>
  <c r="J45"/>
  <c r="J43"/>
  <c r="E44"/>
  <c r="E45"/>
  <c r="E43"/>
  <c r="J41"/>
  <c r="J42"/>
  <c r="J40"/>
  <c r="E42"/>
  <c r="E41"/>
  <c r="E40"/>
  <c r="J39"/>
  <c r="J38"/>
  <c r="J37"/>
  <c r="E39"/>
  <c r="E38"/>
  <c r="E37"/>
  <c r="J36"/>
  <c r="J35"/>
  <c r="J34"/>
  <c r="E36"/>
  <c r="E35"/>
  <c r="E34"/>
  <c r="J33"/>
  <c r="J32"/>
  <c r="J31"/>
  <c r="E33"/>
  <c r="E32"/>
  <c r="E31"/>
  <c r="J30"/>
  <c r="J29"/>
  <c r="J28"/>
  <c r="E30"/>
  <c r="E29"/>
  <c r="E28"/>
  <c r="J27"/>
  <c r="J26"/>
  <c r="J25"/>
  <c r="E27"/>
  <c r="E26"/>
  <c r="E25"/>
  <c r="J24"/>
  <c r="J23"/>
  <c r="J22"/>
  <c r="E24"/>
  <c r="E23"/>
  <c r="E22"/>
  <c r="J21"/>
  <c r="J20"/>
  <c r="J19"/>
  <c r="E21"/>
  <c r="E20"/>
  <c r="E19"/>
  <c r="J18"/>
  <c r="J17"/>
  <c r="E18"/>
  <c r="J16"/>
  <c r="J15"/>
  <c r="J14"/>
  <c r="J13"/>
  <c r="E15"/>
  <c r="E14"/>
  <c r="M108"/>
  <c r="H108"/>
  <c r="M107"/>
  <c r="H107"/>
  <c r="M106"/>
  <c r="H106"/>
  <c r="M87"/>
  <c r="H87"/>
  <c r="M86"/>
  <c r="H86"/>
  <c r="M85"/>
  <c r="H85"/>
  <c r="M117"/>
  <c r="H117"/>
  <c r="M116"/>
  <c r="H116"/>
  <c r="M115"/>
  <c r="H115"/>
  <c r="M114"/>
  <c r="H114"/>
  <c r="M113"/>
  <c r="H113"/>
  <c r="M112"/>
  <c r="H112"/>
  <c r="O41" i="2" s="1"/>
  <c r="M111" i="3"/>
  <c r="H111"/>
  <c r="M110"/>
  <c r="H110"/>
  <c r="M109"/>
  <c r="H109"/>
  <c r="M105"/>
  <c r="H105"/>
  <c r="M104"/>
  <c r="H104"/>
  <c r="M103"/>
  <c r="H103"/>
  <c r="M102"/>
  <c r="H102"/>
  <c r="M101"/>
  <c r="H101"/>
  <c r="M100"/>
  <c r="H100"/>
  <c r="M99"/>
  <c r="H99"/>
  <c r="M98"/>
  <c r="H98"/>
  <c r="M97"/>
  <c r="H97"/>
  <c r="O39" i="2" s="1"/>
  <c r="M96" i="3"/>
  <c r="H96"/>
  <c r="M95"/>
  <c r="H95"/>
  <c r="M94"/>
  <c r="H94"/>
  <c r="O38" i="2" s="1"/>
  <c r="M93" i="3"/>
  <c r="H93"/>
  <c r="M92"/>
  <c r="H92"/>
  <c r="M91"/>
  <c r="H91"/>
  <c r="M90"/>
  <c r="H90"/>
  <c r="M89"/>
  <c r="H89"/>
  <c r="M88"/>
  <c r="H88"/>
  <c r="M84"/>
  <c r="H84"/>
  <c r="M83"/>
  <c r="H83"/>
  <c r="M82"/>
  <c r="H82"/>
  <c r="M81"/>
  <c r="H81"/>
  <c r="M80"/>
  <c r="H80"/>
  <c r="M79"/>
  <c r="H79"/>
  <c r="M78"/>
  <c r="H78"/>
  <c r="M77"/>
  <c r="H77"/>
  <c r="M76"/>
  <c r="H76"/>
  <c r="O36" i="2" s="1"/>
  <c r="M75" i="3"/>
  <c r="H75"/>
  <c r="M74"/>
  <c r="H74"/>
  <c r="M73"/>
  <c r="H73"/>
  <c r="O35" i="2" s="1"/>
  <c r="M72" i="3"/>
  <c r="H72"/>
  <c r="M71"/>
  <c r="H71"/>
  <c r="M70"/>
  <c r="H70"/>
  <c r="M66"/>
  <c r="H66"/>
  <c r="M65"/>
  <c r="H65"/>
  <c r="M64"/>
  <c r="H64"/>
  <c r="M60"/>
  <c r="H60"/>
  <c r="M59"/>
  <c r="H59"/>
  <c r="M58"/>
  <c r="H58"/>
  <c r="M51"/>
  <c r="H51"/>
  <c r="M50"/>
  <c r="H50"/>
  <c r="M49"/>
  <c r="H49"/>
  <c r="M48"/>
  <c r="H48"/>
  <c r="M47"/>
  <c r="H47"/>
  <c r="M46"/>
  <c r="H46"/>
  <c r="O28" i="2" s="1"/>
  <c r="M69" i="3"/>
  <c r="H69"/>
  <c r="M68"/>
  <c r="H68"/>
  <c r="M67"/>
  <c r="H67"/>
  <c r="M63"/>
  <c r="H63"/>
  <c r="M62"/>
  <c r="H62"/>
  <c r="M61"/>
  <c r="H61"/>
  <c r="M57"/>
  <c r="H57"/>
  <c r="M56"/>
  <c r="H56"/>
  <c r="M55"/>
  <c r="H55"/>
  <c r="M54"/>
  <c r="H54"/>
  <c r="M53"/>
  <c r="H53"/>
  <c r="M52"/>
  <c r="H52"/>
  <c r="O29" i="2" s="1"/>
  <c r="M45" i="3"/>
  <c r="H45"/>
  <c r="M44"/>
  <c r="H44"/>
  <c r="M43"/>
  <c r="H43"/>
  <c r="O30" i="2" s="1"/>
  <c r="M42" i="3"/>
  <c r="H42"/>
  <c r="M41"/>
  <c r="H41"/>
  <c r="M40"/>
  <c r="H40"/>
  <c r="M39"/>
  <c r="H39"/>
  <c r="M38"/>
  <c r="H38"/>
  <c r="M37"/>
  <c r="H37"/>
  <c r="O27" i="2" s="1"/>
  <c r="M36" i="3"/>
  <c r="H36"/>
  <c r="M35"/>
  <c r="H35"/>
  <c r="M34"/>
  <c r="H34"/>
  <c r="M33"/>
  <c r="H33"/>
  <c r="M32"/>
  <c r="H32"/>
  <c r="M31"/>
  <c r="H31"/>
  <c r="M30"/>
  <c r="H30"/>
  <c r="M29"/>
  <c r="H29"/>
  <c r="M28"/>
  <c r="H28"/>
  <c r="M27"/>
  <c r="H27"/>
  <c r="M26"/>
  <c r="H26"/>
  <c r="M25"/>
  <c r="H25"/>
  <c r="M24"/>
  <c r="H24"/>
  <c r="M23"/>
  <c r="H23"/>
  <c r="M21"/>
  <c r="H21"/>
  <c r="M18"/>
  <c r="H18"/>
  <c r="M17"/>
  <c r="H17"/>
  <c r="M15"/>
  <c r="M14"/>
  <c r="H14"/>
  <c r="M126"/>
  <c r="M125"/>
  <c r="M124"/>
  <c r="M123"/>
  <c r="M122"/>
  <c r="M121"/>
  <c r="M120"/>
  <c r="M119"/>
  <c r="M118"/>
  <c r="M22"/>
  <c r="M20"/>
  <c r="M19"/>
  <c r="M16"/>
  <c r="M13"/>
  <c r="H126"/>
  <c r="H125"/>
  <c r="H124"/>
  <c r="H123"/>
  <c r="H122"/>
  <c r="H121"/>
  <c r="H120"/>
  <c r="H119"/>
  <c r="H118"/>
  <c r="H22"/>
  <c r="O25" i="2" s="1"/>
  <c r="H20" i="3"/>
  <c r="H19"/>
  <c r="H16"/>
  <c r="H13"/>
  <c r="C17" i="2" l="1"/>
  <c r="C18"/>
  <c r="C19"/>
  <c r="O26"/>
  <c r="C16"/>
  <c r="O24"/>
  <c r="O45"/>
  <c r="O46"/>
  <c r="O47"/>
  <c r="O48"/>
  <c r="O49"/>
  <c r="O50"/>
  <c r="O51"/>
  <c r="O52"/>
  <c r="O53"/>
  <c r="O54"/>
  <c r="O55"/>
  <c r="O59"/>
  <c r="O61"/>
  <c r="O60"/>
  <c r="O62"/>
  <c r="O63"/>
  <c r="O64"/>
  <c r="O65"/>
  <c r="O69"/>
  <c r="O70"/>
  <c r="O71"/>
  <c r="O72"/>
  <c r="O20"/>
  <c r="O14"/>
  <c r="O16"/>
  <c r="O17"/>
  <c r="O18"/>
  <c r="O19"/>
  <c r="O34"/>
  <c r="O37"/>
  <c r="O40"/>
  <c r="C24"/>
  <c r="C25"/>
  <c r="C26"/>
  <c r="C27"/>
  <c r="C30"/>
  <c r="C28"/>
  <c r="C29"/>
  <c r="C34"/>
  <c r="C35"/>
  <c r="C36"/>
  <c r="C37"/>
  <c r="C38"/>
  <c r="C39"/>
  <c r="C40"/>
  <c r="C41"/>
  <c r="C45"/>
  <c r="C46"/>
  <c r="C48"/>
  <c r="C50"/>
  <c r="C47"/>
  <c r="C49"/>
  <c r="C51"/>
  <c r="C52"/>
  <c r="C53"/>
  <c r="C54"/>
  <c r="C55"/>
  <c r="C59"/>
  <c r="C61"/>
  <c r="C60"/>
  <c r="C62"/>
  <c r="C63"/>
  <c r="C64"/>
  <c r="C65"/>
  <c r="C69"/>
  <c r="C70"/>
  <c r="C71"/>
  <c r="C72"/>
  <c r="C20"/>
  <c r="C14"/>
  <c r="C15"/>
  <c r="C13"/>
  <c r="O13"/>
  <c r="O15"/>
  <c r="O21" l="1"/>
  <c r="D15" l="1"/>
  <c r="O73" l="1"/>
  <c r="O56" l="1"/>
  <c r="O31"/>
  <c r="O42"/>
  <c r="O66"/>
</calcChain>
</file>

<file path=xl/sharedStrings.xml><?xml version="1.0" encoding="utf-8"?>
<sst xmlns="http://schemas.openxmlformats.org/spreadsheetml/2006/main" count="1194" uniqueCount="663">
  <si>
    <t>Hazard</t>
  </si>
  <si>
    <t>Remarks</t>
  </si>
  <si>
    <t>Insignificant</t>
  </si>
  <si>
    <t>Minor</t>
  </si>
  <si>
    <t>Moderate</t>
  </si>
  <si>
    <t>Major</t>
  </si>
  <si>
    <t>Catastrophic</t>
  </si>
  <si>
    <t>Potential Influence within 30 m</t>
  </si>
  <si>
    <t>Potential Influence within 100m</t>
  </si>
  <si>
    <t>Module 1 Sub Total</t>
  </si>
  <si>
    <t>Naturally Occurring Sources</t>
  </si>
  <si>
    <t>Agricultural &amp; Wildlife</t>
  </si>
  <si>
    <t>Forestry &amp; Highways</t>
  </si>
  <si>
    <t>Recreational</t>
  </si>
  <si>
    <t>Residential - Urban</t>
  </si>
  <si>
    <t>Municipal Infrastructure</t>
  </si>
  <si>
    <t>Commercial Sources</t>
  </si>
  <si>
    <t>Industrial</t>
  </si>
  <si>
    <t>Resource Development</t>
  </si>
  <si>
    <t>Paints, Herbicides, Toxic Waste</t>
  </si>
  <si>
    <t>Module 2 Sub Total</t>
  </si>
  <si>
    <t>Module 3 Sub Total</t>
  </si>
  <si>
    <t xml:space="preserve">Cross Connection Control Plan </t>
  </si>
  <si>
    <t>Is it in practice, how is it handled in the distribution system?</t>
  </si>
  <si>
    <t>Customer Complaints</t>
  </si>
  <si>
    <t>Are Facilities in Compliance</t>
  </si>
  <si>
    <t>Module 4 Sub Total</t>
  </si>
  <si>
    <t>Filtration of Water</t>
  </si>
  <si>
    <t>Adequacy of Disinfection System</t>
  </si>
  <si>
    <t>Are bacteriological samples positive for E. Coli or Coliform?</t>
  </si>
  <si>
    <t>Monitoring &amp; Reporting</t>
  </si>
  <si>
    <t>Are monitoring &amp; reporting requirements being met?</t>
  </si>
  <si>
    <t>Module 5 Sub Total</t>
  </si>
  <si>
    <t>Is management trained/qualified to manage?</t>
  </si>
  <si>
    <t>Operator Qualifications</t>
  </si>
  <si>
    <t>Is operator trained/certified for level of work carried out?</t>
  </si>
  <si>
    <t>Accountability Level</t>
  </si>
  <si>
    <t>Is there one person accountable for providing safe drinking water?</t>
  </si>
  <si>
    <t>Long Term Capital Plan</t>
  </si>
  <si>
    <t>Is there a plan in place for replacement, expansion, up grading?</t>
  </si>
  <si>
    <t>Financial Capacity</t>
  </si>
  <si>
    <t>Is there a financial plan, record keeping, etc. in place?</t>
  </si>
  <si>
    <t>Governance Decisions</t>
  </si>
  <si>
    <t>Does water quality and quantity govern decisions?</t>
  </si>
  <si>
    <t>Financial Capability</t>
  </si>
  <si>
    <t>Can management provide necessary improvements as required?</t>
  </si>
  <si>
    <t>System Growth Financial Demands</t>
  </si>
  <si>
    <t>Will demands on system be more than finances can satisfy?</t>
  </si>
  <si>
    <t>System Growth Supply Demands</t>
  </si>
  <si>
    <t>Will supply, treatment, storage, distribution be adequate for future?</t>
  </si>
  <si>
    <t>System Growth, Operations</t>
  </si>
  <si>
    <t>Module 6 Sub Total</t>
  </si>
  <si>
    <t>No.</t>
  </si>
  <si>
    <t>Module 4 Management, Operation &amp; Maintenance</t>
  </si>
  <si>
    <t>Modular 6 Financial Capacity &amp; Governance</t>
  </si>
  <si>
    <t>Potential of source contamination within 30 m?</t>
  </si>
  <si>
    <t>Potential of source contamination within 300 m?</t>
  </si>
  <si>
    <t>Potential of source contamination within 100 m?</t>
  </si>
  <si>
    <t>Impact of Climate &amp; Groundwater Table</t>
  </si>
  <si>
    <t>Sanitary Condition &amp; Location of Source Capture</t>
  </si>
  <si>
    <t>Is source adversely impacted by climate or ground water table?</t>
  </si>
  <si>
    <t>Is source capture subject to unsanitary conditions?</t>
  </si>
  <si>
    <t>Is source adversely impacted by high physical or chemical parameters?</t>
  </si>
  <si>
    <t>Are there pastures, feedlots or extensive wildlife impacts on source?</t>
  </si>
  <si>
    <t>Is there an erosion, leachate, hydrocarbon, salts, turbidity impact?</t>
  </si>
  <si>
    <t>Will boating, swimming, camping w/ limited facilities impact?</t>
  </si>
  <si>
    <t>Will lawn fertilizers, pets, parks, surface runoff impact source?</t>
  </si>
  <si>
    <t>Do storm runoff, sewage treatment, landfill discharge impact?</t>
  </si>
  <si>
    <t>Do airports, service stations, marinas, car washes impact?</t>
  </si>
  <si>
    <t>Do railroad, manufacturing, or material stockpile impact?</t>
  </si>
  <si>
    <t>Do oil &amp; gas, mining, saw mill, or wood preserving impact?</t>
  </si>
  <si>
    <t>Do spills or  unscheduled discharges impact the source?</t>
  </si>
  <si>
    <t>Physical &amp; Operational Size</t>
  </si>
  <si>
    <t xml:space="preserve">Module 3 Small Water Supply Elements </t>
  </si>
  <si>
    <t>Will construction of source adversely impact water quality?</t>
  </si>
  <si>
    <t>Treatment Facilities</t>
  </si>
  <si>
    <t>Will treatment facilities adversely influence water quality?</t>
  </si>
  <si>
    <t>Storage Facilities</t>
  </si>
  <si>
    <t>Will lack of capacity, integrity adversely impact system?</t>
  </si>
  <si>
    <t>Supply &amp; Distribution Pumps</t>
  </si>
  <si>
    <t>Distribution System Piping</t>
  </si>
  <si>
    <t>Will pipe type, condition, size limit ability to supply water?</t>
  </si>
  <si>
    <t>Power Source</t>
  </si>
  <si>
    <t>Does power reliability, adequacy &amp; security limit system operation?</t>
  </si>
  <si>
    <t>Backup &amp; Standby Facilities</t>
  </si>
  <si>
    <t>Does the lack of or condition hinder treatment system operation?</t>
  </si>
  <si>
    <t>Controls &amp; Monitoring Equipment</t>
  </si>
  <si>
    <t>Is system adversely impacted by lack of valves, gauges, bypasses, sampling taps, &amp; monitoring equipment?</t>
  </si>
  <si>
    <t>Line of Responsibility</t>
  </si>
  <si>
    <t>Clear Assignment of Functions</t>
  </si>
  <si>
    <t>Does assignment(or lack of) adversely impact regular O &amp; M?</t>
  </si>
  <si>
    <t>Are complaints acknowledged, addressed, and followed up?</t>
  </si>
  <si>
    <t>Are minimum requirements &amp; reporting being met?</t>
  </si>
  <si>
    <t>Operator Training</t>
  </si>
  <si>
    <t>Does lack of operator training adversely impact O &amp; M?</t>
  </si>
  <si>
    <t>Operating Standards &amp; Procedures</t>
  </si>
  <si>
    <t>Are there management restrictions on regular O &amp; M?</t>
  </si>
  <si>
    <t>System Monitoring Processes</t>
  </si>
  <si>
    <t>Do monitoring processes adversely impact overall performance?</t>
  </si>
  <si>
    <t>Module 5  Water Quality &amp; Availability</t>
  </si>
  <si>
    <t>Raw &amp; Finished Water Quality</t>
  </si>
  <si>
    <t>Current Treatment Practices</t>
  </si>
  <si>
    <t>Adequacy of Distribution Pressure</t>
  </si>
  <si>
    <t>Is minimum pressure &gt; 150 kPa (21.7 psi) at end of distribution?</t>
  </si>
  <si>
    <t>Adequacy of Treatment Capacity</t>
  </si>
  <si>
    <t>Customer Satisfaction</t>
  </si>
  <si>
    <t>Are the customers needs adversely impacted by water system?</t>
  </si>
  <si>
    <t>Management/Owner Qualifications</t>
  </si>
  <si>
    <t>Please /enter the Name of your system here:</t>
  </si>
  <si>
    <t>Date:</t>
  </si>
  <si>
    <t>Your Name:</t>
  </si>
  <si>
    <t>Almost Certain</t>
  </si>
  <si>
    <t>Likely</t>
  </si>
  <si>
    <t>Rare</t>
  </si>
  <si>
    <t>Name of System:</t>
  </si>
  <si>
    <t>Presence of Chlorine Residual</t>
  </si>
  <si>
    <t>Is a free chlorine residual of 0.2 mg/l maintained in distribution?</t>
  </si>
  <si>
    <t>Will there be adequate skilled operators available for future needs?</t>
  </si>
  <si>
    <t>Is it difficult to comply with mandatory &amp; recommended standards?</t>
  </si>
  <si>
    <t>Are current treatment adequate to meet water quality requirements?</t>
  </si>
  <si>
    <t>Can treatment system meet both present &amp; future demands?</t>
  </si>
  <si>
    <t>Financial Planning &amp; Administration</t>
  </si>
  <si>
    <t>Do pump age, capacity, condition adversely impact delivery of water?</t>
  </si>
  <si>
    <t>Compliance with Best Practices</t>
  </si>
  <si>
    <t>Does filtration of this water maintain turbidity &lt; 1.0 NTU?</t>
  </si>
  <si>
    <t>Location &amp; Characteristics</t>
  </si>
  <si>
    <t>Is source capture area subject to risks by loss of physical integrity?</t>
  </si>
  <si>
    <t>Public Notices</t>
  </si>
  <si>
    <t>Do boil water or public notices happen for this system?</t>
  </si>
  <si>
    <t>Issue No. 1</t>
  </si>
  <si>
    <t>Issue No. 2</t>
  </si>
  <si>
    <t>Issue No. 3</t>
  </si>
  <si>
    <t>Issue No. 4</t>
  </si>
  <si>
    <t>Issue No. 5</t>
  </si>
  <si>
    <t>Issue No. 6</t>
  </si>
  <si>
    <t>Module 1 Drinking Water Source</t>
  </si>
  <si>
    <t>Risk</t>
  </si>
  <si>
    <t>Source Construction</t>
  </si>
  <si>
    <t>Potential Influence Beyond 100m</t>
  </si>
  <si>
    <t>22-23</t>
  </si>
  <si>
    <t>25-26</t>
  </si>
  <si>
    <t>27-28</t>
  </si>
  <si>
    <t>103-104</t>
  </si>
  <si>
    <t>107-108</t>
  </si>
  <si>
    <t>Module 2 Source Contaminant Inventory</t>
  </si>
  <si>
    <t>Will the source limit meet the 20 yr design demand?</t>
  </si>
  <si>
    <t>Does it limit efficient management &amp; operation and maintenance?</t>
  </si>
  <si>
    <t>Are best practices followed in system modification, new services?</t>
  </si>
  <si>
    <t>Does lack of budget limit repairs, training, routine O &amp; M?</t>
  </si>
  <si>
    <t>If you are entering your data entries manually transfer them now to the data sheet in Chapter 7 - "Next Steps - Where to go from here"</t>
  </si>
  <si>
    <t>SCREENING TOOL:  STEP TWO Assessment Checklist; STEP THREE  Risk Assessment Analysis  STEP FOUR  Timeframe  STEP FIVE  Work Plan</t>
  </si>
  <si>
    <t>GENERAL INSTRUCTIONS:  Enter your answers in the (yellow) highlighted cells. REMARKS DESCrIBE TE ISSUE.</t>
  </si>
  <si>
    <t>SAVE YOUR WORK OFTEN, AND PRINT THIS PAGE FOR YOUR RECORDS.</t>
  </si>
  <si>
    <t>Regional District </t>
  </si>
  <si>
    <t>Municipality </t>
  </si>
  <si>
    <t>Improvement District </t>
  </si>
  <si>
    <t>Water Users Community </t>
  </si>
  <si>
    <t>Private Water Utility </t>
  </si>
  <si>
    <t>Legal name of owner </t>
  </si>
  <si>
    <t>Street: </t>
  </si>
  <si>
    <t>City:    </t>
  </si>
  <si>
    <t>Postal Code: </t>
  </si>
  <si>
    <t>Phone #:   </t>
  </si>
  <si>
    <t>Cell phone #: </t>
  </si>
  <si>
    <t>Fax #: </t>
  </si>
  <si>
    <t>E mail address:</t>
  </si>
  <si>
    <t>Name: </t>
  </si>
  <si>
    <t>North</t>
  </si>
  <si>
    <t>West</t>
  </si>
  <si>
    <t>Elevation</t>
  </si>
  <si>
    <t>Is there a gap between the well casing and the surrounding ground? </t>
  </si>
  <si>
    <t>Manure storage or application     </t>
  </si>
  <si>
    <t>Septic systems, (including your own or those on nearby properties)   </t>
  </si>
  <si>
    <t>Does this well have a pitless adapter? </t>
  </si>
  <si>
    <t>Is there a minimum capacity of 1 day at maximum day demand?</t>
  </si>
  <si>
    <t>Are all openings, such as vent pipes, overflows and drains screened?</t>
  </si>
  <si>
    <t>Can distribution pumps supply peak hourly flow and pressure?</t>
  </si>
  <si>
    <t>Are sampling taps installed before and after treatment units?</t>
  </si>
  <si>
    <t>Are pressure gauges installed and working both before and after filters?</t>
  </si>
  <si>
    <t>Are valves installed with unit bypasses to enable servicing of units?</t>
  </si>
  <si>
    <t>Do the operators receive regular training and upgrading?</t>
  </si>
  <si>
    <t>Is a preventative maintenance plan in place and functioning?</t>
  </si>
  <si>
    <t>Is there a cross connection program in place, and followed?</t>
  </si>
  <si>
    <t>Are the reports reviewed to determine quantity and quality of water?</t>
  </si>
  <si>
    <t>Are corrective actions taken as a result of monitoring records?</t>
  </si>
  <si>
    <t>Does the raw water turbidity ever exceed 1.0 NTU?</t>
  </si>
  <si>
    <t>Is the water filtered before disinfection?</t>
  </si>
  <si>
    <t>Are the customer's needs always met for quantity, quality, and pressure?</t>
  </si>
  <si>
    <t>Who is the one person accountable for the provision of safe drinking water?</t>
  </si>
  <si>
    <t>Is there a capital improvement plan in place for the replacement, expansion, up grading of the system?</t>
  </si>
  <si>
    <t>Is there a financial plan with records of expenses and water quantity and quality produced?</t>
  </si>
  <si>
    <t>Is management able to provide funding and commitment for necessary improvements?</t>
  </si>
  <si>
    <t>Water Supply System Owner or Delegate   </t>
  </si>
  <si>
    <t> Date </t>
  </si>
  <si>
    <t>Drinking Water Officer  </t>
  </si>
  <si>
    <t xml:space="preserve">Date Assigned  </t>
  </si>
  <si>
    <t>Date By Which Action Must Be Complete </t>
  </si>
  <si>
    <t>(i.e. behind the school in the pump house, or, 30m southwest of</t>
  </si>
  <si>
    <t>intersection of Amber Street &amp; 4th Avenue, or address) </t>
  </si>
  <si>
    <t>Employer of the assessor </t>
  </si>
  <si>
    <t>Consequence</t>
  </si>
  <si>
    <t>Risk Summary</t>
  </si>
  <si>
    <t>1 = Low</t>
  </si>
  <si>
    <t>2 = Moderate</t>
  </si>
  <si>
    <t>3= High</t>
  </si>
  <si>
    <t>4 = Very High</t>
  </si>
  <si>
    <t xml:space="preserve">Hazard </t>
  </si>
  <si>
    <t>Issue</t>
  </si>
  <si>
    <t>BC Government Owned</t>
  </si>
  <si>
    <t>Societies</t>
  </si>
  <si>
    <t>Strata Corporation</t>
  </si>
  <si>
    <t>Private (not utility)</t>
  </si>
  <si>
    <t>Which of the following best describes the type of aquifer that this well draws water from, and as a result could there be contaminants in this water? </t>
  </si>
  <si>
    <t>Other animal/agricultural influence</t>
  </si>
  <si>
    <t>Has management set and implemented a working line of responsibility in operating this facility?</t>
  </si>
  <si>
    <t>Is the rate structure able to be reactive to unexpected financial circumstances? (adjustable to pay for capital costs)</t>
  </si>
  <si>
    <t>Boil Water Notices, Water Quality Advisories, Do Not Use Order</t>
  </si>
  <si>
    <t>Does the system have a clearly documented governance structure with reference to how decisions are made?</t>
  </si>
  <si>
    <t>Source 1</t>
  </si>
  <si>
    <t>Source 2</t>
  </si>
  <si>
    <t>Source 3</t>
  </si>
  <si>
    <t>Descriptive Information</t>
  </si>
  <si>
    <t>Reference  No.</t>
  </si>
  <si>
    <t xml:space="preserve">Issue </t>
  </si>
  <si>
    <t>Likeli-hood</t>
  </si>
  <si>
    <t>Pitless adapter</t>
  </si>
  <si>
    <t>Cross connection control program</t>
  </si>
  <si>
    <t>#1</t>
  </si>
  <si>
    <t>#2</t>
  </si>
  <si>
    <t>#3</t>
  </si>
  <si>
    <t>Specific Hazard #1</t>
  </si>
  <si>
    <t>Specific Hazard #2</t>
  </si>
  <si>
    <t>Likeli hood</t>
  </si>
  <si>
    <t>A. The aquifer is located in unconsolidated materials (sand and gravel).  B. The  aquifer is located in bedrock.  C. Unsure </t>
  </si>
  <si>
    <t>Does this well have a screened, vented well cap securely attached? Or Is the wellhead connected directly to the distribution pipe? </t>
  </si>
  <si>
    <t>Are visual inspection carried out throughout the system to identify and prevent cross connection hazards?</t>
  </si>
  <si>
    <t>Drinking Water Source</t>
  </si>
  <si>
    <t>Consider the proximity and the potential for connectivity with the water supply.</t>
  </si>
  <si>
    <t>System</t>
  </si>
  <si>
    <t>Other (Specify): </t>
  </si>
  <si>
    <t>Look at the area surrounding the source.  Do you see or know of any activities, or natural conditions, occurring in that area that could lead to contamination? </t>
  </si>
  <si>
    <t>Livestock at large, pasture or feedlot, dog kennels     </t>
  </si>
  <si>
    <t>Agriculture lands with pesticide applications</t>
  </si>
  <si>
    <t>Are there potential biological or chemical contaminants from surrounding infrastructure?</t>
  </si>
  <si>
    <t>Lawn fertilizers, pesticides in parks, homes, golf courses...</t>
  </si>
  <si>
    <t xml:space="preserve">Mining/oil &amp; gas drilling, infrastructure, exploration </t>
  </si>
  <si>
    <t>Saw milling, wood preserving</t>
  </si>
  <si>
    <t>Forest harvesting</t>
  </si>
  <si>
    <t>Recreation (e.g. boating, swimming, camping, snowmobiling, 4X4, ATV)</t>
  </si>
  <si>
    <t>Pets and other animal impacts</t>
  </si>
  <si>
    <t xml:space="preserve">Storm runoff, sewage treatment, landfill discharge </t>
  </si>
  <si>
    <t xml:space="preserve">Airports, service stations, marinas, car washes </t>
  </si>
  <si>
    <t xml:space="preserve">Railroad, manufacturing, material stockpile </t>
  </si>
  <si>
    <t>Chemical or fuel storage</t>
  </si>
  <si>
    <t>Wildlife (deer, bear, beaver, cougars, ducks, geese, other birds, rats, mice...)     </t>
  </si>
  <si>
    <t>Are there potential biological contaminants resulting from domestic and wild animals?</t>
  </si>
  <si>
    <t>Local well drillers</t>
  </si>
  <si>
    <t>Water resource atlas</t>
  </si>
  <si>
    <t>Local aquifer mapping</t>
  </si>
  <si>
    <t>Is the aquifer vulnerable to contamination? The following resource could help you learn about your aquifer:</t>
  </si>
  <si>
    <t>Is the aquifer feeding the well susceptible to salt water intrusion?</t>
  </si>
  <si>
    <t>Are there other wells (including abandoned) that could be connected to the active system?     </t>
  </si>
  <si>
    <t>Does the seasonal fluctuation in the water level ever potentially fall below the pumping level (i.e. Periods of drought inadequate water availability)?</t>
  </si>
  <si>
    <t>Is the well potentially impacted by flooding (e.g. located in a depression or flood-zone of a river or lake)? Groundwater at risk of containing pathogens (GARP)</t>
  </si>
  <si>
    <t>Does this well have a surface seal verified to be in good condition? </t>
  </si>
  <si>
    <t>For a dug well, is there a locked and sealed cover (gasket to prevent mice and insects entering)?</t>
  </si>
  <si>
    <t>Does this extend far enough away from the well to prevent surface water contact?</t>
  </si>
  <si>
    <t xml:space="preserve">Is the well dug or drilled? </t>
  </si>
  <si>
    <t>Surface water: the height of land or topographic boundary upstream of the intake. Groundwater: the location of the contributing aquifer.</t>
  </si>
  <si>
    <t>Is a construction permit approved for the infrastructure?</t>
  </si>
  <si>
    <t>Is an operating permit approved?</t>
  </si>
  <si>
    <t>If the well casing is in a sub-surface pit, is the bottom of the pit drained?</t>
  </si>
  <si>
    <t>Do the storage tanks include design features that encourage adequate daily water turnover and circulation? </t>
  </si>
  <si>
    <t>Is the tank(s) set up for regular cleaning?</t>
  </si>
  <si>
    <t>Is the tank manually filled or automatically filled on demand? Is the on demand system working reliably?</t>
  </si>
  <si>
    <t>Potential flooding.</t>
  </si>
  <si>
    <t>Water currents that might threaten the safety of the structure.</t>
  </si>
  <si>
    <t>Location of navigable channels.</t>
  </si>
  <si>
    <t>Ice flows.</t>
  </si>
  <si>
    <t>Formation of sandbars, gravel beds or deposits.</t>
  </si>
  <si>
    <t>For intakes located adjacent to a river, has the positioning considered the following:</t>
  </si>
  <si>
    <t>Is the intake positioned in a pool or depression so there will be water available during periods of low stream or river flow?</t>
  </si>
  <si>
    <t>Is there a protective cover over the inlet location to avoid falling debris, animal contamination and vandalism?</t>
  </si>
  <si>
    <t>Is there an infiltration gallery screening and buffering the intake from the river?</t>
  </si>
  <si>
    <t>Is there screening over the intake pipe of a small enough diameter to block any foreign objects (including fish) suspended in the intake pool or lake?</t>
  </si>
  <si>
    <t xml:space="preserve">Water System Elements </t>
  </si>
  <si>
    <t>Has the pump(s) been installed by a qualified installer?</t>
  </si>
  <si>
    <t>Have automated sensors been installed to alert the operator and override the pump if the intake water level falls too low?</t>
  </si>
  <si>
    <t>Have sensors been installed on the lines to override the distribution pump in the event of reduced pressure?</t>
  </si>
  <si>
    <t>Is a back-up pressure tank available for servicing the main tank?</t>
  </si>
  <si>
    <t>Is the pump(s) adequately sized for the maximum daily demand (if you don't have sufficient reservoir storage)?</t>
  </si>
  <si>
    <t>List each of the potential contaminants for each source. Note, supplier may not have control over watershed influences, but nevertheless, should be aware of the hazards.</t>
  </si>
  <si>
    <t>Are there potential biological or chemical contaminants resulting from upslope activities?</t>
  </si>
  <si>
    <t>Road related erosion (turbidity), salts, fuel spills</t>
  </si>
  <si>
    <t>Is the screening over the intake pipe tough enough (sufficient gauge wire) to withstand impact from debris?</t>
  </si>
  <si>
    <t>What is the frequency of pre-treatment source water biological and/or chemical testing?</t>
  </si>
  <si>
    <t>Is there a dedicated line to the reservoir to avoid short circuiting, or does water travel in and out using the same line?</t>
  </si>
  <si>
    <t>Has there been application for infrastructure grants or alternative funding or acquisition, amalgamation or collaboration with other water suppliers?</t>
  </si>
  <si>
    <t>Can the pump re-fill the reservoir on the highest demand day?</t>
  </si>
  <si>
    <t>Do you have accurate mapping of all underground distribution piping?</t>
  </si>
  <si>
    <t>Are sufficient shut-offs installed to facilitate isolation and detection of leaks?</t>
  </si>
  <si>
    <t>Are all pipes in good condition, free of leaks, corrosion, etc.?</t>
  </si>
  <si>
    <t>Is the distribution system looped? If so is there a regular flushing schedule?</t>
  </si>
  <si>
    <t>Does the distribution system have dead ends? If so, is the blow-off valve opened regularly?</t>
  </si>
  <si>
    <t>Is the entire distribution system designed to be flushed regularly?</t>
  </si>
  <si>
    <t>Do all homes have backflow preventers on each connection to the system?</t>
  </si>
  <si>
    <t xml:space="preserve">Do all businesses have cross-connection devises (backflow preventers at each connection)? </t>
  </si>
  <si>
    <t>Cross Connection Control</t>
  </si>
  <si>
    <t>Are all pressure switches regularly updated?</t>
  </si>
  <si>
    <t>Is the power supply adequate, tamper proof and up to current code?</t>
  </si>
  <si>
    <t>Is a back-up pump available for servicing main pump(s) (supply and distribution)?</t>
  </si>
  <si>
    <t>Are filters and other system components maintained regularly (reflective of periods of higher turbidity)?</t>
  </si>
  <si>
    <t>For UV or Ozone treatment, is a regular maintenance schedule followed for bulbs, gases, other system components?</t>
  </si>
  <si>
    <t>For chlorine treatment, is the contact time monitored and verified as sufficient?</t>
  </si>
  <si>
    <t>Is the water treated at point of use (POU) or point of entry (POE)? If yes, is there health approval for the system?</t>
  </si>
  <si>
    <t>Are there  backup treatment units to stand in when main units are serviced?</t>
  </si>
  <si>
    <t>Treatment Control &amp; Monitoring</t>
  </si>
  <si>
    <t>Is instrumentation installed to measure treated water flow, and operating hours?</t>
  </si>
  <si>
    <t>For chlorinated systems, is there an approved calibrated testing kit used regularly for monitoring chlorine residuals?</t>
  </si>
  <si>
    <t>For chlorine treatment, is the system designed to ensure adequate contact time?</t>
  </si>
  <si>
    <t>Raw Water Quality</t>
  </si>
  <si>
    <t>Water Quality and Quantity</t>
  </si>
  <si>
    <t>Treated Water Quality</t>
  </si>
  <si>
    <t>What is the frequency of testing treated water for chemical, physical &amp; bacteriological quality?</t>
  </si>
  <si>
    <t>Has this system ever had a boil water notice, water quality advisory or do not use order issued?</t>
  </si>
  <si>
    <t>If so, has the cause(s) been appropriately investigated and addressed, or may this situation repeat?</t>
  </si>
  <si>
    <t>For active or recurring notices, is this assessment being completed with the guidance of the Drinking Water Officer?</t>
  </si>
  <si>
    <t xml:space="preserve">If filtration is the only treatment, is it effective in removing all disease causing organisms? </t>
  </si>
  <si>
    <t xml:space="preserve">Treatment </t>
  </si>
  <si>
    <t>Is the water supply at risk of containing pathogens?</t>
  </si>
  <si>
    <t>Is post filtration water turbidity always less than 1.0 NTU?</t>
  </si>
  <si>
    <t>Disinfection of Water</t>
  </si>
  <si>
    <t>Is the free chlorine residual at the far end of the distribution system sufficient?</t>
  </si>
  <si>
    <t>Will the water system be adequate for the future growth needs?</t>
  </si>
  <si>
    <t>Water storage.</t>
  </si>
  <si>
    <t>Water pumping capacity.</t>
  </si>
  <si>
    <t>Water distribution infrastructure.</t>
  </si>
  <si>
    <t>Water treatment infrastructure.</t>
  </si>
  <si>
    <t>Does the treated water quality meet both minimum and recommended water quality parameters (pathogens, metals, other chemicals)?</t>
  </si>
  <si>
    <t>For treatment options consult your DWO. The following are some examples of treatment:</t>
  </si>
  <si>
    <t>Aeration, coagulation, sedimentation, clarification.</t>
  </si>
  <si>
    <t>Filtration: 5 or 1 micron cartridge, slow sand, chemical/rapid sand, multimedia filter with backwashing, activated carbon, nanofiltration, reverse osmosis.</t>
  </si>
  <si>
    <t>Disinfection: UV, ozone, chlorine.</t>
  </si>
  <si>
    <t>Other: Ion exchange, softening, chemical stabilization with limestone contactor.</t>
  </si>
  <si>
    <t>Water supply volume.</t>
  </si>
  <si>
    <t>Does the assignment (or lack of) clear responsibilities hinder operation and maintenance?</t>
  </si>
  <si>
    <t>Small water system certification (some small systems may have no formal requirement, however training is always advised).</t>
  </si>
  <si>
    <t>Qualifications and Training</t>
  </si>
  <si>
    <t>Will there be adequately skilled operators available for future needs (e.g. any difficulty finding operators with the appropriate level of certification)?</t>
  </si>
  <si>
    <t>Do practices meet all conditions of the operating permit?</t>
  </si>
  <si>
    <t>Are customer complaints documented, addressed and followed up?</t>
  </si>
  <si>
    <t xml:space="preserve">Are requirements of the local health unit met for wording content of the notice and method and extent of the distribution? </t>
  </si>
  <si>
    <t>Water Supply System Contact Information </t>
  </si>
  <si>
    <t>Water Source Contamination</t>
  </si>
  <si>
    <t>Intake Contamination - Surface System</t>
  </si>
  <si>
    <t>Groundwater Contamination - Wells</t>
  </si>
  <si>
    <t>Well Head Contamination</t>
  </si>
  <si>
    <t>Dug Well</t>
  </si>
  <si>
    <t>Drilled Well</t>
  </si>
  <si>
    <t xml:space="preserve">Pumps (Supply &amp; Distribution ) and Pressure Tanks </t>
  </si>
  <si>
    <t>Water System Maintenance</t>
  </si>
  <si>
    <t>Are replacement part and supplies available for routine maintenance?</t>
  </si>
  <si>
    <t>Water System Operation</t>
  </si>
  <si>
    <t>Water System Permits</t>
  </si>
  <si>
    <t>Ownership / Management Structure (Governance)</t>
  </si>
  <si>
    <t>Is the decision making structure in the best interest for water quality and quantity needs?</t>
  </si>
  <si>
    <t>Accountability</t>
  </si>
  <si>
    <t>Governance documented</t>
  </si>
  <si>
    <t>Decision making structure</t>
  </si>
  <si>
    <t>Other #:  </t>
  </si>
  <si>
    <t>Is there any other potential Influence within 30 m not identified above?</t>
  </si>
  <si>
    <t>Is there any other potential Influence between 30-100m not identified above?</t>
  </si>
  <si>
    <t>Is there any other potential Influence beyond 100m not identified above?</t>
  </si>
  <si>
    <t xml:space="preserve">For lake intakes, has the positioning considered the following: </t>
  </si>
  <si>
    <t>Away from the shoreline.</t>
  </si>
  <si>
    <t>Below the summer thermocline (stable temperature and calmer water).</t>
  </si>
  <si>
    <t>Off the muddy bottom.</t>
  </si>
  <si>
    <t>Is there a secure and reliable source of water to fill the demand of the system throughout the year?</t>
  </si>
  <si>
    <t>Source Water Quantity</t>
  </si>
  <si>
    <t>Is there back-up source(s) in case of disruption to the main source?</t>
  </si>
  <si>
    <t>Is the aquifer artesian? If so, are there controls on it?</t>
  </si>
  <si>
    <t>Are the storage tanks covered, structurally sound and secure (locked)? </t>
  </si>
  <si>
    <t>Is the pump house secure and sealed against the rain and rodents?</t>
  </si>
  <si>
    <t>Is there an emergency plan in place for power failures (e.g. Back-up generator with enough power to run all aspect of the system)?</t>
  </si>
  <si>
    <t>Are the operators trained and certified to operate for the level of work done or as directed by the DWO (e.g. In operating permit)?</t>
  </si>
  <si>
    <t>List the training completed by each operator.</t>
  </si>
  <si>
    <t>Do you have a completed Emergency Response Plan?</t>
  </si>
  <si>
    <t>What is the current user rate structure and what are the user rates?</t>
  </si>
  <si>
    <t>Does the system have insurance? Describe.</t>
  </si>
  <si>
    <t>Will future growth of this system be more than finances can satisfy?</t>
  </si>
  <si>
    <t>I have read this completed Assessment and discussed the contents with the water supply system owner or delegate. </t>
  </si>
  <si>
    <t>DWO Feedback</t>
  </si>
  <si>
    <t xml:space="preserve">Action Required / </t>
  </si>
  <si>
    <t>Are there signs posted indicating the area is a drinking water source?</t>
  </si>
  <si>
    <t>Is there regular inspection and maintenance of the intake (changes that could affect water quality, screens in place, cleared of debris...)</t>
  </si>
  <si>
    <t>Are there any tanks used to store finished water?  What is the size/volume?</t>
  </si>
  <si>
    <t>Watershed Boundary</t>
  </si>
  <si>
    <t>Animal influence</t>
  </si>
  <si>
    <t>Upslope Activity</t>
  </si>
  <si>
    <t>Surrounding infrastructure</t>
  </si>
  <si>
    <t>Other influence beyond 100m</t>
  </si>
  <si>
    <t>Lake intake position</t>
  </si>
  <si>
    <t>River intake position</t>
  </si>
  <si>
    <t>Signage posted</t>
  </si>
  <si>
    <t>Intake in pool</t>
  </si>
  <si>
    <t>Intake covered</t>
  </si>
  <si>
    <t>Infiltration gallery</t>
  </si>
  <si>
    <t>Intake screened</t>
  </si>
  <si>
    <t>Intake screen strength</t>
  </si>
  <si>
    <t>Intake inspection, maintenance</t>
  </si>
  <si>
    <t>GWUDI well</t>
  </si>
  <si>
    <t>Surface water within 30m</t>
  </si>
  <si>
    <t>Restrictive layer</t>
  </si>
  <si>
    <t>Other wells connected</t>
  </si>
  <si>
    <t>Vulnerable aquifer</t>
  </si>
  <si>
    <t>Aquifer geologic type</t>
  </si>
  <si>
    <t>Artesian aquifer</t>
  </si>
  <si>
    <t>Salt water intrusion</t>
  </si>
  <si>
    <t>Flooding potential</t>
  </si>
  <si>
    <t>Low water level</t>
  </si>
  <si>
    <t>Dug or drilled</t>
  </si>
  <si>
    <t>Covered and locked</t>
  </si>
  <si>
    <t>Screened vented cap</t>
  </si>
  <si>
    <t>Surface seal</t>
  </si>
  <si>
    <t>Well casing gap</t>
  </si>
  <si>
    <t>Casing 30cm above ground</t>
  </si>
  <si>
    <t>Casing pit drained</t>
  </si>
  <si>
    <t>Storage tank size</t>
  </si>
  <si>
    <t>Capacity for 1 day</t>
  </si>
  <si>
    <t>Openings screened</t>
  </si>
  <si>
    <t>Water circulation or turnover</t>
  </si>
  <si>
    <t>Drains or overflows</t>
  </si>
  <si>
    <t>Regular cleaning</t>
  </si>
  <si>
    <t>Dedicated line to tank</t>
  </si>
  <si>
    <t>On demand filling</t>
  </si>
  <si>
    <t>Pumps installed properly</t>
  </si>
  <si>
    <t>Pump override sensors</t>
  </si>
  <si>
    <t>Pump size adequate</t>
  </si>
  <si>
    <t>Pump capacity (daily)</t>
  </si>
  <si>
    <t>Pump Capacity (Hourly)</t>
  </si>
  <si>
    <t>Line pressure sensor</t>
  </si>
  <si>
    <t>Back-up pump</t>
  </si>
  <si>
    <t>Back-up pressure tank</t>
  </si>
  <si>
    <t>Pressure switches updated</t>
  </si>
  <si>
    <t>Secure and sealed pump house</t>
  </si>
  <si>
    <t>Minimum delivered pressure</t>
  </si>
  <si>
    <t>Pipe material</t>
  </si>
  <si>
    <t>Pipe leaks, corrosion</t>
  </si>
  <si>
    <t>Shut-offs for leak detection</t>
  </si>
  <si>
    <t>Looped system</t>
  </si>
  <si>
    <t>Blow-offs at dead-ends</t>
  </si>
  <si>
    <t>System flushing</t>
  </si>
  <si>
    <t>Parts available for Maintenance</t>
  </si>
  <si>
    <t>Maintenance plan</t>
  </si>
  <si>
    <t>Backflow preventers (business)</t>
  </si>
  <si>
    <t>Backflow preventers (homes)</t>
  </si>
  <si>
    <t>Cross connection inspections</t>
  </si>
  <si>
    <t>Power source adequate, protected</t>
  </si>
  <si>
    <t>Back-up power plan</t>
  </si>
  <si>
    <t>Turbidity over 1 NTU</t>
  </si>
  <si>
    <t>Considering treatment</t>
  </si>
  <si>
    <t>Filtration installed</t>
  </si>
  <si>
    <t>POU/POE</t>
  </si>
  <si>
    <t>Type of filtration</t>
  </si>
  <si>
    <t>If the source water is treated by filtration, what type is used? (e.g. chemical assist sand, slow sand, direct filtration...)</t>
  </si>
  <si>
    <t>Filtration alone effective</t>
  </si>
  <si>
    <t>Filtered water under 1 NTU</t>
  </si>
  <si>
    <t>Filter maintenance</t>
  </si>
  <si>
    <t>Is the source water disinfected by a method, such as UV, Ozone or chlorine? (Two forms of treatment reduces risk)  </t>
  </si>
  <si>
    <t>Disinfection type</t>
  </si>
  <si>
    <t>UV or Ozone maintenance</t>
  </si>
  <si>
    <t>Chlorine contact time</t>
  </si>
  <si>
    <t>Back-up treatment units</t>
  </si>
  <si>
    <t>By-pass valve for maintenance</t>
  </si>
  <si>
    <t>Sampling taps</t>
  </si>
  <si>
    <t>Chlorine residual testing</t>
  </si>
  <si>
    <t>Sufficient residuals</t>
  </si>
  <si>
    <t>Contact-time monitoring</t>
  </si>
  <si>
    <t>Pressure gauges</t>
  </si>
  <si>
    <t>Water flow measurement</t>
  </si>
  <si>
    <t>Treatment system alarms</t>
  </si>
  <si>
    <t>Secure water supply all year</t>
  </si>
  <si>
    <t>Back-up source</t>
  </si>
  <si>
    <t>Source water testing</t>
  </si>
  <si>
    <t>Treated water testing</t>
  </si>
  <si>
    <t>Raw water quality</t>
  </si>
  <si>
    <t>Treated water quality</t>
  </si>
  <si>
    <t>Past notices</t>
  </si>
  <si>
    <t>Notices rectified</t>
  </si>
  <si>
    <t>Notice wording and distribution</t>
  </si>
  <si>
    <t>DWO involved in this assessment</t>
  </si>
  <si>
    <t>20year infrastructure plan</t>
  </si>
  <si>
    <t>Risk of pathogens</t>
  </si>
  <si>
    <t>Construction permit</t>
  </si>
  <si>
    <t>Operating permit</t>
  </si>
  <si>
    <t xml:space="preserve">Meeting permit conditions </t>
  </si>
  <si>
    <t>Meeting Drinking Water Pro Act</t>
  </si>
  <si>
    <t>Working line of responsibility</t>
  </si>
  <si>
    <t>Responsibility assignment issues</t>
  </si>
  <si>
    <t>Operator training</t>
  </si>
  <si>
    <t>Training updated</t>
  </si>
  <si>
    <t>Training growth plan</t>
  </si>
  <si>
    <t>Regular operating records</t>
  </si>
  <si>
    <t>Are daily, weekly, monthly records reported for all operations?</t>
  </si>
  <si>
    <t>Quality / quantity report review</t>
  </si>
  <si>
    <t>Corrective action taken / planned</t>
  </si>
  <si>
    <t>Customer needs met</t>
  </si>
  <si>
    <t>Complaints resolution</t>
  </si>
  <si>
    <t>Financial plan</t>
  </si>
  <si>
    <t>Rate structure</t>
  </si>
  <si>
    <t>Funding available for O&amp;M</t>
  </si>
  <si>
    <t>Is management able to provide funding and commitment for operation and Maintenance?</t>
  </si>
  <si>
    <t>Funding for improvements</t>
  </si>
  <si>
    <t>Rates adjustable</t>
  </si>
  <si>
    <t>Are you able to shut off water service to clients that are not making payments? Or other forms of penalty?</t>
  </si>
  <si>
    <t>Penalty for non paying customers</t>
  </si>
  <si>
    <t>Insurance</t>
  </si>
  <si>
    <t>Finances for growth plan</t>
  </si>
  <si>
    <t>Infrastructure grant</t>
  </si>
  <si>
    <t>Capital improvement plan</t>
  </si>
  <si>
    <t>Ownership</t>
  </si>
  <si>
    <t>Water Source Contaminant</t>
  </si>
  <si>
    <t>Intake Contaminant- Surface Water</t>
  </si>
  <si>
    <t>Groundwater Contaminant- Wells</t>
  </si>
  <si>
    <t>Pumps and Pressure Tanks</t>
  </si>
  <si>
    <t>Distribution System</t>
  </si>
  <si>
    <t>Cross- Connection</t>
  </si>
  <si>
    <t>Power</t>
  </si>
  <si>
    <t>Treatment</t>
  </si>
  <si>
    <t>Filtration</t>
  </si>
  <si>
    <t>Disinfection</t>
  </si>
  <si>
    <t>Water Quantity</t>
  </si>
  <si>
    <t>Water Quality</t>
  </si>
  <si>
    <t>Notices</t>
  </si>
  <si>
    <t>Growth</t>
  </si>
  <si>
    <t>Permits</t>
  </si>
  <si>
    <t>Management &amp; Training</t>
  </si>
  <si>
    <t>Monitoring</t>
  </si>
  <si>
    <t>Customer</t>
  </si>
  <si>
    <t>Operations</t>
  </si>
  <si>
    <t>Unlikely</t>
  </si>
  <si>
    <t>Possible</t>
  </si>
  <si>
    <t>Handling customer complaints</t>
  </si>
  <si>
    <t>Financial capacity</t>
  </si>
  <si>
    <t>Financial growth</t>
  </si>
  <si>
    <t>Watershed Boundary and animals</t>
  </si>
  <si>
    <t>Source Contaminants</t>
  </si>
  <si>
    <t>Other influence 0-300m</t>
  </si>
  <si>
    <t>Intake position</t>
  </si>
  <si>
    <t>Signage, inspection &amp; maintenance</t>
  </si>
  <si>
    <t>Intake buffered &amp; in a pool</t>
  </si>
  <si>
    <t>Intake Condition</t>
  </si>
  <si>
    <t>Well water contaminants</t>
  </si>
  <si>
    <t>Surface water influence</t>
  </si>
  <si>
    <t>Cross contaminated from other well</t>
  </si>
  <si>
    <t>Aquifer</t>
  </si>
  <si>
    <t>Outside aquifer influence</t>
  </si>
  <si>
    <t>Well type</t>
  </si>
  <si>
    <t>Covers and seals</t>
  </si>
  <si>
    <t>Pitless adapter and casing gap</t>
  </si>
  <si>
    <t>Casing position</t>
  </si>
  <si>
    <t>Storage tank</t>
  </si>
  <si>
    <t>Tank flow and controls</t>
  </si>
  <si>
    <t>Pump installation and sensors</t>
  </si>
  <si>
    <t>Pump capacity</t>
  </si>
  <si>
    <t>Maintenance</t>
  </si>
  <si>
    <t>Security</t>
  </si>
  <si>
    <t>Distribution pipes</t>
  </si>
  <si>
    <t>Pump and tank maintenance</t>
  </si>
  <si>
    <t>Distribution emergency maintenance</t>
  </si>
  <si>
    <t>Routine maintenance</t>
  </si>
  <si>
    <t>Cross connection control</t>
  </si>
  <si>
    <t>Power availability and back-up</t>
  </si>
  <si>
    <t>Water System Elements</t>
  </si>
  <si>
    <t>Need for treatment</t>
  </si>
  <si>
    <t>POE/POU</t>
  </si>
  <si>
    <t>Disinfectant sampling</t>
  </si>
  <si>
    <t>Pressure, flow and alarms</t>
  </si>
  <si>
    <t>Water Quality, Quantity, Public Notices</t>
  </si>
  <si>
    <t>Water quantity</t>
  </si>
  <si>
    <t>Source water quality</t>
  </si>
  <si>
    <t>Finished water quality</t>
  </si>
  <si>
    <t>System growth</t>
  </si>
  <si>
    <t>System permits</t>
  </si>
  <si>
    <t>Sub Total</t>
  </si>
  <si>
    <t>Summary of Hazards</t>
  </si>
  <si>
    <t xml:space="preserve">• Enter detailed answers to the following questions in the large yellow boxes.  
• Enter specific hazards in the smaller yellow boxes. Two hazards (use only space provided) may be identified for each water source (up to three). 
• Where more than two hazards exist associated with one question other blank yellow cells on the same column may be used.
</t>
  </si>
  <si>
    <t>Water System Assessment</t>
  </si>
  <si>
    <t>• This page is an alternative view of the information presented in the Risk Rating sheet. Here the risks are grouped to highlight system areas where there is greater concern.</t>
  </si>
  <si>
    <t>Date of assessment (yyyy-mm-dd)</t>
  </si>
  <si>
    <t>Other influence within 30m</t>
  </si>
  <si>
    <t xml:space="preserve">• This form is automatically populated from the results of the Hazard Assessment form. 
• The likelihood and consequence must be filled in manually for each hazard identified.
• The risk rating is automatically generated based on the table in column K through S.   </t>
  </si>
  <si>
    <t>Other influence 30-100m</t>
  </si>
  <si>
    <t>Distribution mains size</t>
  </si>
  <si>
    <t>Underground pipes mapped</t>
  </si>
  <si>
    <t>System adequate for growth</t>
  </si>
  <si>
    <t>Emergency response plan</t>
  </si>
  <si>
    <t>Resource activity and infrastructure</t>
  </si>
  <si>
    <t xml:space="preserve">If you are not treating and the answer to either of the previous two questions was yes, are you considering treatment? </t>
  </si>
  <si>
    <t>Does the treatment system have alarms to advise of need for attention (e.g. Pressure gauges for filters, sensors for UVT levels, low chlorine)?</t>
  </si>
  <si>
    <r>
      <rPr>
        <sz val="12"/>
        <rFont val="Arial"/>
        <family val="2"/>
      </rPr>
      <t>Do any biological</t>
    </r>
    <r>
      <rPr>
        <sz val="12"/>
        <color rgb="FF000000"/>
        <rFont val="Arial"/>
        <family val="2"/>
      </rPr>
      <t xml:space="preserve"> or chemical parameters exceed the Guidelines for Canadian Drinking Water Quality?</t>
    </r>
  </si>
  <si>
    <t>Name of the water supply system</t>
  </si>
  <si>
    <t>Location of the water supply system </t>
  </si>
  <si>
    <t>The name referred to in this question is the name that appears on the Operating Permit.</t>
  </si>
  <si>
    <t>Name and address of the owner of this water supply system </t>
  </si>
  <si>
    <t>Contact person(s) for the management/administration (if different then the owner)  </t>
  </si>
  <si>
    <t>Operator (if different then the owner)</t>
  </si>
  <si>
    <t>Person completing this assessment</t>
  </si>
  <si>
    <t>What type of ownership/management structure do you have for your water supply system (the following are examples)?</t>
  </si>
  <si>
    <r>
      <t>What is the name and/or number of the </t>
    </r>
    <r>
      <rPr>
        <u/>
        <sz val="12"/>
        <color rgb="FF000000"/>
        <rFont val="Arial"/>
        <family val="2"/>
      </rPr>
      <t xml:space="preserve">well </t>
    </r>
    <r>
      <rPr>
        <sz val="12"/>
        <color rgb="FF000000"/>
        <rFont val="Arial"/>
        <family val="2"/>
      </rPr>
      <t xml:space="preserve">or </t>
    </r>
    <r>
      <rPr>
        <u/>
        <sz val="12"/>
        <color rgb="FF000000"/>
        <rFont val="Arial"/>
        <family val="2"/>
      </rPr>
      <t>surface water</t>
    </r>
    <r>
      <rPr>
        <sz val="12"/>
        <color rgb="FF000000"/>
        <rFont val="Arial"/>
        <family val="2"/>
      </rPr>
      <t xml:space="preserve"> source (for more than three sources please fill in a second worksheet)? </t>
    </r>
  </si>
  <si>
    <t>What is the location of the well or surface water source?</t>
  </si>
  <si>
    <t>What are the GPS (Global Positioning System) coordinates (if available)?</t>
  </si>
  <si>
    <t>The following questions should be answered for each well / surface source (including abandoned or back-up sources).</t>
  </si>
  <si>
    <t>Finances</t>
  </si>
  <si>
    <t xml:space="preserve">Level </t>
  </si>
  <si>
    <t xml:space="preserve">Descriptor </t>
  </si>
  <si>
    <t xml:space="preserve">Description </t>
  </si>
  <si>
    <t xml:space="preserve">Probability of Occurrence in Next 10 Years </t>
  </si>
  <si>
    <t xml:space="preserve">Rare </t>
  </si>
  <si>
    <t xml:space="preserve">May only occur in exceptional circumstances </t>
  </si>
  <si>
    <t xml:space="preserve">&lt;10% </t>
  </si>
  <si>
    <t xml:space="preserve">Unlikely </t>
  </si>
  <si>
    <t xml:space="preserve">Could occur at some time </t>
  </si>
  <si>
    <t xml:space="preserve">10-30% </t>
  </si>
  <si>
    <t xml:space="preserve">Possible </t>
  </si>
  <si>
    <t xml:space="preserve">Will probably occur at some time </t>
  </si>
  <si>
    <t xml:space="preserve">31-70% </t>
  </si>
  <si>
    <t xml:space="preserve">Likely </t>
  </si>
  <si>
    <t xml:space="preserve">Will probably occur in most circumstances </t>
  </si>
  <si>
    <t xml:space="preserve">71-90% </t>
  </si>
  <si>
    <t xml:space="preserve">Almost certain </t>
  </si>
  <si>
    <t xml:space="preserve">Is expected to occur in most circumstances </t>
  </si>
  <si>
    <t xml:space="preserve">&gt;90% </t>
  </si>
  <si>
    <t xml:space="preserve">Insignificant </t>
  </si>
  <si>
    <t xml:space="preserve">Insignificant impact, no illness, little disruption to normal operation, little or no increase in normal operating costs </t>
  </si>
  <si>
    <t xml:space="preserve">Minor </t>
  </si>
  <si>
    <t xml:space="preserve">Minor impact for small population, mild illness moderately likely, some manageable operation disruption, small increase in operating costs </t>
  </si>
  <si>
    <t xml:space="preserve">Moderate </t>
  </si>
  <si>
    <t xml:space="preserve">Minor impact for large population, mild to moderate illness probable, significant modification to normal operation but manageable, operating costs increase, increased monitoring </t>
  </si>
  <si>
    <t xml:space="preserve">Major </t>
  </si>
  <si>
    <t xml:space="preserve">Major impact for small population, severe illness probable, systems significantly compromised and abnormal operation if at all, high-level monitoring required </t>
  </si>
  <si>
    <t xml:space="preserve">Catastrophic </t>
  </si>
  <si>
    <t xml:space="preserve">Major impact for large population, severe illness probable, complete failure of systems </t>
  </si>
  <si>
    <t xml:space="preserve">Likelihood </t>
  </si>
  <si>
    <t>Risk Table</t>
  </si>
  <si>
    <t>Consequence Table</t>
  </si>
  <si>
    <t>Likelihood Table</t>
  </si>
  <si>
    <t>Do you know the approximate boundary of the contributing watershed? Are you aware of the natural and human influence in this area? </t>
  </si>
  <si>
    <t>Are there drains or overflows on the storage tank or reservoir and are they screened?</t>
  </si>
  <si>
    <t>Source # /System</t>
  </si>
  <si>
    <t>Source/</t>
  </si>
  <si>
    <t>Is the well possibly ground water under the direct influence of surface water (GUDI/GARP)? If so, does treatment reflect this?</t>
  </si>
  <si>
    <t>Is this well located within 30 meters of any surface water (lake, stream,  pond), is there any ability for the surface water to enter the well?  </t>
  </si>
  <si>
    <t>Is there a layer thicker than 3 meters (10 feet) of clay, silt, till or hardpan above the well screen or well intake for this well?  </t>
  </si>
  <si>
    <t>Does the well casing stick up at least 30centimeters (12inches) above ground level?</t>
  </si>
  <si>
    <t>Are all pipes constructed of approved material?</t>
  </si>
  <si>
    <t>Is your system planning for growth (e.g. the 20 year infrastructure demand)?</t>
  </si>
  <si>
    <t>Do practices meet all requirements of the Drinking Water Protection Act and Regulation?</t>
  </si>
  <si>
    <t xml:space="preserve">FORM ONE:  Hazard Assessment </t>
  </si>
  <si>
    <t>FORM TWO:  Risk Rating</t>
  </si>
  <si>
    <t>FORM THREE:  Risk Grouping</t>
  </si>
  <si>
    <t>Are distribution mains adequately sized to supply flow and pressure (during fire flow conditions where applicable)?</t>
  </si>
  <si>
    <t>Is minimum distribution system pressure adequate (275 kPa (40 psi) during peak hour demand, above150 kPa (21.7 psi) during maximum day demand?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</si>
</sst>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4"/>
      <color rgb="FF000000"/>
      <name val="Arial"/>
      <family val="2"/>
    </font>
    <font>
      <sz val="20"/>
      <color rgb="FF000000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u/>
      <sz val="12"/>
      <color rgb="FF00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DF7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Fill="1"/>
    <xf numFmtId="49" fontId="0" fillId="0" borderId="0" xfId="0" applyNumberFormat="1"/>
    <xf numFmtId="0" fontId="0" fillId="0" borderId="0" xfId="0" applyNumberFormat="1" applyFill="1"/>
    <xf numFmtId="0" fontId="0" fillId="0" borderId="0" xfId="0" applyNumberFormat="1" applyFill="1" applyBorder="1"/>
    <xf numFmtId="0" fontId="3" fillId="0" borderId="0" xfId="0" applyNumberFormat="1" applyFont="1" applyFill="1"/>
    <xf numFmtId="0" fontId="0" fillId="2" borderId="15" xfId="0" applyNumberFormat="1" applyFill="1" applyBorder="1"/>
    <xf numFmtId="0" fontId="0" fillId="0" borderId="0" xfId="0" applyNumberFormat="1" applyFill="1" applyAlignment="1">
      <alignment horizontal="right"/>
    </xf>
    <xf numFmtId="0" fontId="1" fillId="0" borderId="34" xfId="0" applyNumberFormat="1" applyFont="1" applyBorder="1" applyProtection="1"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0" fontId="1" fillId="0" borderId="35" xfId="0" applyNumberFormat="1" applyFont="1" applyBorder="1" applyProtection="1"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0" xfId="0" applyNumberFormat="1" applyBorder="1" applyProtection="1">
      <protection locked="0"/>
    </xf>
    <xf numFmtId="0" fontId="0" fillId="0" borderId="0" xfId="0" applyNumberFormat="1" applyProtection="1">
      <protection locked="0"/>
    </xf>
    <xf numFmtId="0" fontId="0" fillId="0" borderId="16" xfId="0" applyNumberFormat="1" applyBorder="1" applyProtection="1">
      <protection locked="0"/>
    </xf>
    <xf numFmtId="0" fontId="0" fillId="0" borderId="17" xfId="0" applyNumberFormat="1" applyBorder="1" applyProtection="1"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24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Protection="1"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wrapText="1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NumberFormat="1" applyBorder="1" applyProtection="1">
      <protection locked="0"/>
    </xf>
    <xf numFmtId="0" fontId="0" fillId="0" borderId="2" xfId="0" applyNumberFormat="1" applyBorder="1" applyProtection="1"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0" fillId="0" borderId="21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1" fillId="0" borderId="0" xfId="0" applyNumberFormat="1" applyFont="1" applyProtection="1"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3" xfId="0" applyNumberFormat="1" applyFill="1" applyBorder="1" applyAlignment="1" applyProtection="1">
      <alignment horizontal="center"/>
      <protection locked="0"/>
    </xf>
    <xf numFmtId="0" fontId="0" fillId="0" borderId="7" xfId="0" applyNumberFormat="1" applyBorder="1" applyProtection="1">
      <protection locked="0"/>
    </xf>
    <xf numFmtId="0" fontId="0" fillId="0" borderId="8" xfId="0" applyNumberFormat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6" xfId="0" applyNumberFormat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19" xfId="0" applyNumberFormat="1" applyBorder="1" applyAlignment="1" applyProtection="1"/>
    <xf numFmtId="0" fontId="0" fillId="0" borderId="0" xfId="0" applyNumberFormat="1" applyBorder="1" applyAlignment="1" applyProtection="1"/>
    <xf numFmtId="0" fontId="0" fillId="0" borderId="7" xfId="0" applyNumberFormat="1" applyBorder="1" applyAlignment="1" applyProtection="1"/>
    <xf numFmtId="0" fontId="0" fillId="0" borderId="0" xfId="0" applyNumberFormat="1" applyBorder="1" applyProtection="1"/>
    <xf numFmtId="0" fontId="0" fillId="5" borderId="1" xfId="0" applyNumberFormat="1" applyFill="1" applyBorder="1" applyAlignment="1" applyProtection="1">
      <alignment horizontal="center"/>
    </xf>
    <xf numFmtId="0" fontId="0" fillId="5" borderId="3" xfId="0" applyNumberForma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0" fillId="0" borderId="0" xfId="0" applyNumberFormat="1" applyBorder="1" applyAlignment="1" applyProtection="1">
      <alignment vertical="center"/>
    </xf>
    <xf numFmtId="2" fontId="0" fillId="0" borderId="0" xfId="0" applyNumberFormat="1" applyBorder="1" applyAlignment="1" applyProtection="1"/>
    <xf numFmtId="0" fontId="0" fillId="0" borderId="19" xfId="0" applyNumberFormat="1" applyBorder="1" applyAlignment="1" applyProtection="1">
      <alignment wrapText="1"/>
    </xf>
    <xf numFmtId="0" fontId="1" fillId="0" borderId="6" xfId="0" applyNumberFormat="1" applyFont="1" applyBorder="1" applyProtection="1"/>
    <xf numFmtId="0" fontId="0" fillId="0" borderId="56" xfId="0" applyNumberFormat="1" applyFill="1" applyBorder="1" applyAlignment="1" applyProtection="1"/>
    <xf numFmtId="0" fontId="0" fillId="0" borderId="19" xfId="0" applyNumberFormat="1" applyFill="1" applyBorder="1" applyAlignment="1" applyProtection="1"/>
    <xf numFmtId="0" fontId="0" fillId="0" borderId="59" xfId="0" applyNumberFormat="1" applyBorder="1" applyProtection="1"/>
    <xf numFmtId="0" fontId="0" fillId="0" borderId="0" xfId="0" applyNumberFormat="1" applyBorder="1" applyAlignment="1" applyProtection="1">
      <alignment horizontal="left"/>
    </xf>
    <xf numFmtId="0" fontId="0" fillId="5" borderId="0" xfId="0" applyNumberFormat="1" applyFill="1" applyBorder="1" applyAlignment="1" applyProtection="1">
      <alignment horizontal="left"/>
    </xf>
    <xf numFmtId="0" fontId="0" fillId="5" borderId="0" xfId="0" applyNumberFormat="1" applyFill="1" applyAlignment="1" applyProtection="1">
      <alignment horizontal="left"/>
    </xf>
    <xf numFmtId="0" fontId="10" fillId="0" borderId="0" xfId="0" applyFont="1" applyBorder="1" applyAlignment="1" applyProtection="1"/>
    <xf numFmtId="0" fontId="0" fillId="0" borderId="0" xfId="0" applyNumberFormat="1" applyAlignment="1" applyProtection="1">
      <alignment horizontal="center"/>
    </xf>
    <xf numFmtId="0" fontId="1" fillId="0" borderId="0" xfId="0" applyNumberFormat="1" applyFont="1" applyProtection="1"/>
    <xf numFmtId="0" fontId="0" fillId="0" borderId="0" xfId="0" applyNumberFormat="1" applyProtection="1"/>
    <xf numFmtId="0" fontId="0" fillId="5" borderId="0" xfId="0" applyNumberFormat="1" applyFill="1" applyAlignment="1" applyProtection="1">
      <alignment horizontal="center"/>
    </xf>
    <xf numFmtId="0" fontId="4" fillId="0" borderId="0" xfId="0" applyNumberFormat="1" applyFont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0" fontId="1" fillId="0" borderId="34" xfId="0" applyNumberFormat="1" applyFont="1" applyBorder="1" applyAlignment="1" applyProtection="1">
      <alignment horizontal="center"/>
    </xf>
    <xf numFmtId="0" fontId="1" fillId="0" borderId="35" xfId="0" applyNumberFormat="1" applyFont="1" applyBorder="1" applyAlignment="1" applyProtection="1">
      <alignment horizontal="center"/>
    </xf>
    <xf numFmtId="0" fontId="1" fillId="0" borderId="19" xfId="0" applyNumberFormat="1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Protection="1"/>
    <xf numFmtId="0" fontId="1" fillId="5" borderId="0" xfId="0" applyNumberFormat="1" applyFont="1" applyFill="1" applyBorder="1" applyAlignment="1" applyProtection="1">
      <alignment horizontal="center"/>
    </xf>
    <xf numFmtId="0" fontId="1" fillId="0" borderId="49" xfId="0" applyNumberFormat="1" applyFont="1" applyBorder="1" applyAlignment="1" applyProtection="1">
      <alignment horizontal="center"/>
    </xf>
    <xf numFmtId="0" fontId="0" fillId="0" borderId="46" xfId="0" applyNumberFormat="1" applyBorder="1" applyAlignment="1" applyProtection="1">
      <alignment horizontal="center"/>
    </xf>
    <xf numFmtId="0" fontId="0" fillId="0" borderId="54" xfId="0" applyNumberFormat="1" applyBorder="1" applyAlignment="1" applyProtection="1">
      <alignment horizontal="left"/>
    </xf>
    <xf numFmtId="0" fontId="0" fillId="3" borderId="1" xfId="0" applyNumberFormat="1" applyFill="1" applyBorder="1" applyAlignment="1" applyProtection="1">
      <alignment horizontal="center"/>
    </xf>
    <xf numFmtId="0" fontId="0" fillId="3" borderId="9" xfId="0" applyNumberFormat="1" applyFill="1" applyBorder="1" applyAlignment="1" applyProtection="1">
      <alignment horizontal="center"/>
    </xf>
    <xf numFmtId="0" fontId="0" fillId="0" borderId="0" xfId="0" applyNumberFormat="1" applyBorder="1" applyAlignment="1" applyProtection="1">
      <alignment horizontal="center"/>
    </xf>
    <xf numFmtId="0" fontId="0" fillId="0" borderId="39" xfId="0" applyNumberFormat="1" applyBorder="1" applyAlignment="1" applyProtection="1">
      <alignment horizontal="center"/>
    </xf>
    <xf numFmtId="0" fontId="0" fillId="0" borderId="52" xfId="0" applyNumberFormat="1" applyBorder="1" applyProtection="1"/>
    <xf numFmtId="0" fontId="0" fillId="0" borderId="0" xfId="0" applyBorder="1" applyProtection="1"/>
    <xf numFmtId="0" fontId="8" fillId="7" borderId="0" xfId="0" applyFont="1" applyFill="1" applyBorder="1" applyAlignment="1" applyProtection="1">
      <alignment horizontal="center"/>
    </xf>
    <xf numFmtId="0" fontId="0" fillId="7" borderId="39" xfId="0" applyNumberFormat="1" applyFill="1" applyBorder="1" applyAlignment="1" applyProtection="1">
      <alignment horizontal="center"/>
    </xf>
    <xf numFmtId="0" fontId="7" fillId="6" borderId="0" xfId="0" applyFont="1" applyFill="1" applyBorder="1" applyAlignment="1" applyProtection="1">
      <alignment horizontal="center"/>
    </xf>
    <xf numFmtId="0" fontId="0" fillId="0" borderId="36" xfId="0" applyNumberFormat="1" applyFill="1" applyBorder="1" applyAlignment="1" applyProtection="1">
      <alignment horizontal="left"/>
    </xf>
    <xf numFmtId="0" fontId="0" fillId="0" borderId="36" xfId="0" applyBorder="1" applyProtection="1"/>
    <xf numFmtId="0" fontId="0" fillId="3" borderId="23" xfId="0" applyNumberFormat="1" applyFill="1" applyBorder="1" applyAlignment="1" applyProtection="1">
      <alignment horizontal="center"/>
    </xf>
    <xf numFmtId="0" fontId="0" fillId="5" borderId="23" xfId="0" applyNumberFormat="1" applyFill="1" applyBorder="1" applyAlignment="1" applyProtection="1">
      <alignment horizontal="center"/>
    </xf>
    <xf numFmtId="0" fontId="0" fillId="3" borderId="51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6" borderId="39" xfId="0" applyNumberFormat="1" applyFill="1" applyBorder="1" applyAlignment="1" applyProtection="1">
      <alignment horizontal="center"/>
    </xf>
    <xf numFmtId="1" fontId="8" fillId="8" borderId="0" xfId="0" applyNumberFormat="1" applyFont="1" applyFill="1" applyBorder="1" applyAlignment="1" applyProtection="1">
      <alignment horizontal="center"/>
    </xf>
    <xf numFmtId="0" fontId="0" fillId="8" borderId="39" xfId="0" applyNumberFormat="1" applyFill="1" applyBorder="1" applyAlignment="1" applyProtection="1">
      <alignment horizontal="center"/>
    </xf>
    <xf numFmtId="0" fontId="0" fillId="3" borderId="3" xfId="0" applyNumberFormat="1" applyFill="1" applyBorder="1" applyAlignment="1" applyProtection="1">
      <alignment horizontal="center"/>
    </xf>
    <xf numFmtId="0" fontId="0" fillId="3" borderId="12" xfId="0" applyNumberFormat="1" applyFill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0" fillId="0" borderId="0" xfId="0" applyProtection="1"/>
    <xf numFmtId="0" fontId="8" fillId="0" borderId="0" xfId="0" applyFont="1" applyBorder="1" applyProtection="1"/>
    <xf numFmtId="0" fontId="14" fillId="0" borderId="0" xfId="0" applyFont="1" applyBorder="1" applyProtection="1"/>
    <xf numFmtId="16" fontId="8" fillId="0" borderId="0" xfId="0" applyNumberFormat="1" applyFont="1" applyFill="1" applyBorder="1" applyAlignment="1" applyProtection="1">
      <alignment horizontal="left" wrapText="1"/>
    </xf>
    <xf numFmtId="0" fontId="6" fillId="0" borderId="0" xfId="0" applyFont="1" applyBorder="1" applyProtection="1"/>
    <xf numFmtId="0" fontId="9" fillId="0" borderId="0" xfId="0" applyFont="1" applyBorder="1" applyProtection="1"/>
    <xf numFmtId="0" fontId="8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8" fillId="0" borderId="46" xfId="0" applyFont="1" applyFill="1" applyBorder="1" applyAlignment="1" applyProtection="1"/>
    <xf numFmtId="1" fontId="6" fillId="0" borderId="0" xfId="0" applyNumberFormat="1" applyFont="1" applyBorder="1" applyAlignment="1" applyProtection="1">
      <alignment horizontal="left"/>
    </xf>
    <xf numFmtId="16" fontId="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/>
    </xf>
    <xf numFmtId="0" fontId="9" fillId="0" borderId="0" xfId="0" applyFont="1" applyFill="1" applyBorder="1" applyAlignment="1" applyProtection="1"/>
    <xf numFmtId="0" fontId="18" fillId="0" borderId="0" xfId="0" applyFont="1" applyBorder="1" applyProtection="1"/>
    <xf numFmtId="0" fontId="8" fillId="0" borderId="0" xfId="0" applyFont="1" applyBorder="1" applyAlignment="1" applyProtection="1"/>
    <xf numFmtId="0" fontId="8" fillId="0" borderId="44" xfId="0" applyFont="1" applyBorder="1" applyAlignment="1" applyProtection="1"/>
    <xf numFmtId="0" fontId="7" fillId="0" borderId="0" xfId="0" applyFont="1" applyBorder="1" applyAlignment="1" applyProtection="1"/>
    <xf numFmtId="0" fontId="8" fillId="0" borderId="0" xfId="0" applyFont="1" applyFill="1" applyBorder="1" applyProtection="1"/>
    <xf numFmtId="0" fontId="8" fillId="0" borderId="0" xfId="0" applyFont="1" applyBorder="1" applyAlignment="1" applyProtection="1">
      <alignment vertical="center"/>
    </xf>
    <xf numFmtId="0" fontId="0" fillId="0" borderId="0" xfId="0" applyAlignment="1" applyProtection="1">
      <alignment horizontal="center"/>
    </xf>
    <xf numFmtId="0" fontId="6" fillId="5" borderId="0" xfId="0" applyFont="1" applyFill="1" applyBorder="1" applyAlignment="1" applyProtection="1">
      <alignment horizontal="left"/>
    </xf>
    <xf numFmtId="0" fontId="7" fillId="5" borderId="0" xfId="0" applyFont="1" applyFill="1" applyBorder="1" applyProtection="1"/>
    <xf numFmtId="0" fontId="0" fillId="5" borderId="0" xfId="0" applyFill="1" applyProtection="1"/>
    <xf numFmtId="0" fontId="8" fillId="5" borderId="0" xfId="0" applyFont="1" applyFill="1" applyBorder="1" applyProtection="1"/>
    <xf numFmtId="0" fontId="7" fillId="0" borderId="0" xfId="0" applyFont="1" applyBorder="1" applyAlignment="1" applyProtection="1">
      <alignment vertical="center"/>
    </xf>
    <xf numFmtId="0" fontId="8" fillId="8" borderId="0" xfId="0" applyFont="1" applyFill="1" applyBorder="1" applyAlignment="1" applyProtection="1">
      <alignment horizontal="right"/>
    </xf>
    <xf numFmtId="0" fontId="7" fillId="8" borderId="0" xfId="0" applyFont="1" applyFill="1" applyBorder="1" applyAlignment="1" applyProtection="1">
      <alignment horizontal="right"/>
    </xf>
    <xf numFmtId="0" fontId="0" fillId="8" borderId="0" xfId="0" applyFill="1" applyProtection="1"/>
    <xf numFmtId="0" fontId="18" fillId="0" borderId="0" xfId="0" applyFont="1" applyBorder="1" applyAlignment="1" applyProtection="1"/>
    <xf numFmtId="2" fontId="7" fillId="0" borderId="0" xfId="0" applyNumberFormat="1" applyFont="1" applyBorder="1" applyProtection="1"/>
    <xf numFmtId="0" fontId="11" fillId="0" borderId="0" xfId="0" applyFont="1" applyBorder="1" applyProtection="1"/>
    <xf numFmtId="0" fontId="11" fillId="0" borderId="0" xfId="0" applyFont="1" applyFill="1" applyBorder="1" applyAlignment="1" applyProtection="1"/>
    <xf numFmtId="49" fontId="0" fillId="0" borderId="0" xfId="0" applyNumberFormat="1" applyProtection="1"/>
    <xf numFmtId="0" fontId="0" fillId="0" borderId="0" xfId="0" applyNumberFormat="1" applyFont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left"/>
    </xf>
    <xf numFmtId="0" fontId="0" fillId="0" borderId="0" xfId="0" applyNumberFormat="1" applyAlignment="1" applyProtection="1"/>
    <xf numFmtId="0" fontId="1" fillId="0" borderId="34" xfId="0" applyNumberFormat="1" applyFont="1" applyBorder="1" applyAlignment="1" applyProtection="1"/>
    <xf numFmtId="0" fontId="0" fillId="0" borderId="7" xfId="0" applyNumberFormat="1" applyBorder="1" applyAlignment="1" applyProtection="1">
      <alignment horizontal="center"/>
    </xf>
    <xf numFmtId="0" fontId="0" fillId="0" borderId="7" xfId="0" applyNumberFormat="1" applyFill="1" applyBorder="1" applyAlignment="1" applyProtection="1">
      <alignment horizontal="center"/>
    </xf>
    <xf numFmtId="0" fontId="1" fillId="0" borderId="58" xfId="0" applyNumberFormat="1" applyFont="1" applyBorder="1" applyAlignment="1" applyProtection="1"/>
    <xf numFmtId="0" fontId="0" fillId="0" borderId="7" xfId="0" applyNumberFormat="1" applyFill="1" applyBorder="1" applyAlignment="1" applyProtection="1"/>
    <xf numFmtId="0" fontId="0" fillId="0" borderId="2" xfId="0" applyNumberForma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/>
    </xf>
    <xf numFmtId="0" fontId="0" fillId="3" borderId="24" xfId="0" applyNumberFormat="1" applyFill="1" applyBorder="1" applyAlignment="1" applyProtection="1">
      <alignment horizontal="center"/>
    </xf>
    <xf numFmtId="0" fontId="0" fillId="3" borderId="50" xfId="0" applyNumberFormat="1" applyFill="1" applyBorder="1" applyAlignment="1" applyProtection="1">
      <alignment horizontal="center"/>
    </xf>
    <xf numFmtId="0" fontId="7" fillId="0" borderId="2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vertical="center"/>
    </xf>
    <xf numFmtId="0" fontId="8" fillId="0" borderId="0" xfId="0" applyFont="1" applyFill="1" applyBorder="1" applyAlignment="1" applyProtection="1"/>
    <xf numFmtId="0" fontId="8" fillId="5" borderId="0" xfId="0" applyFont="1" applyFill="1" applyBorder="1" applyAlignment="1" applyProtection="1"/>
    <xf numFmtId="0" fontId="10" fillId="0" borderId="0" xfId="0" applyFont="1" applyBorder="1" applyAlignment="1" applyProtection="1">
      <alignment horizontal="left"/>
    </xf>
    <xf numFmtId="0" fontId="1" fillId="5" borderId="34" xfId="0" applyNumberFormat="1" applyFont="1" applyFill="1" applyBorder="1" applyAlignment="1" applyProtection="1">
      <alignment horizontal="center" vertical="center" wrapText="1"/>
    </xf>
    <xf numFmtId="0" fontId="1" fillId="5" borderId="3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Alignment="1" applyProtection="1">
      <alignment horizontal="left"/>
    </xf>
    <xf numFmtId="0" fontId="8" fillId="0" borderId="32" xfId="0" applyFont="1" applyBorder="1" applyAlignment="1" applyProtection="1"/>
    <xf numFmtId="0" fontId="12" fillId="0" borderId="32" xfId="0" applyFont="1" applyBorder="1" applyAlignment="1" applyProtection="1"/>
    <xf numFmtId="0" fontId="5" fillId="0" borderId="0" xfId="0" applyFont="1" applyFill="1" applyAlignment="1" applyProtection="1">
      <alignment wrapText="1"/>
    </xf>
    <xf numFmtId="0" fontId="21" fillId="0" borderId="0" xfId="0" applyFont="1" applyProtection="1"/>
    <xf numFmtId="0" fontId="19" fillId="10" borderId="60" xfId="0" applyFont="1" applyFill="1" applyBorder="1" applyAlignment="1" applyProtection="1">
      <alignment vertical="top" wrapText="1"/>
    </xf>
    <xf numFmtId="0" fontId="19" fillId="10" borderId="61" xfId="0" applyFont="1" applyFill="1" applyBorder="1" applyAlignment="1" applyProtection="1">
      <alignment vertical="top" wrapText="1"/>
    </xf>
    <xf numFmtId="0" fontId="19" fillId="10" borderId="64" xfId="0" applyFont="1" applyFill="1" applyBorder="1" applyAlignment="1" applyProtection="1">
      <alignment horizontal="center" vertical="top" wrapText="1"/>
    </xf>
    <xf numFmtId="0" fontId="19" fillId="10" borderId="61" xfId="0" applyFont="1" applyFill="1" applyBorder="1" applyAlignment="1" applyProtection="1">
      <alignment horizontal="center" vertical="top" wrapText="1"/>
    </xf>
    <xf numFmtId="0" fontId="20" fillId="11" borderId="62" xfId="0" applyFont="1" applyFill="1" applyBorder="1" applyAlignment="1" applyProtection="1">
      <alignment horizontal="center" vertical="center" wrapText="1"/>
    </xf>
    <xf numFmtId="0" fontId="20" fillId="11" borderId="63" xfId="0" applyFont="1" applyFill="1" applyBorder="1" applyAlignment="1" applyProtection="1">
      <alignment vertical="top" wrapText="1"/>
    </xf>
    <xf numFmtId="0" fontId="20" fillId="11" borderId="70" xfId="0" applyFont="1" applyFill="1" applyBorder="1" applyAlignment="1" applyProtection="1">
      <alignment horizontal="center" vertical="center" wrapText="1"/>
    </xf>
    <xf numFmtId="0" fontId="20" fillId="11" borderId="70" xfId="0" applyFont="1" applyFill="1" applyBorder="1" applyAlignment="1" applyProtection="1">
      <alignment vertical="top" wrapText="1"/>
    </xf>
    <xf numFmtId="0" fontId="0" fillId="0" borderId="62" xfId="0" applyBorder="1" applyAlignment="1" applyProtection="1">
      <alignment horizontal="center" vertical="center"/>
    </xf>
    <xf numFmtId="0" fontId="0" fillId="0" borderId="62" xfId="0" applyBorder="1" applyProtection="1"/>
    <xf numFmtId="0" fontId="0" fillId="0" borderId="71" xfId="0" applyBorder="1" applyAlignment="1" applyProtection="1">
      <alignment horizontal="center" vertical="center"/>
    </xf>
    <xf numFmtId="0" fontId="0" fillId="0" borderId="71" xfId="0" applyBorder="1" applyProtection="1"/>
    <xf numFmtId="0" fontId="20" fillId="11" borderId="62" xfId="0" applyFont="1" applyFill="1" applyBorder="1" applyAlignment="1" applyProtection="1">
      <alignment vertical="top" wrapText="1"/>
    </xf>
    <xf numFmtId="0" fontId="0" fillId="0" borderId="0" xfId="0" applyAlignment="1" applyProtection="1">
      <alignment horizontal="right"/>
    </xf>
    <xf numFmtId="0" fontId="0" fillId="0" borderId="10" xfId="0" applyFont="1" applyBorder="1" applyAlignment="1" applyProtection="1">
      <alignment horizontal="center"/>
    </xf>
    <xf numFmtId="0" fontId="0" fillId="0" borderId="1" xfId="0" applyFont="1" applyBorder="1" applyAlignment="1" applyProtection="1">
      <alignment horizontal="center"/>
    </xf>
    <xf numFmtId="0" fontId="0" fillId="0" borderId="9" xfId="0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textRotation="90" wrapText="1"/>
    </xf>
    <xf numFmtId="0" fontId="0" fillId="0" borderId="56" xfId="0" applyFont="1" applyBorder="1" applyAlignment="1" applyProtection="1">
      <alignment horizontal="center"/>
    </xf>
    <xf numFmtId="0" fontId="0" fillId="0" borderId="23" xfId="0" applyFont="1" applyBorder="1" applyAlignment="1" applyProtection="1">
      <alignment horizontal="center"/>
    </xf>
    <xf numFmtId="0" fontId="0" fillId="0" borderId="51" xfId="0" applyFont="1" applyFill="1" applyBorder="1" applyAlignment="1" applyProtection="1">
      <alignment horizontal="center"/>
    </xf>
    <xf numFmtId="0" fontId="0" fillId="0" borderId="72" xfId="0" applyBorder="1" applyProtection="1"/>
    <xf numFmtId="0" fontId="0" fillId="0" borderId="44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73" xfId="0" applyBorder="1" applyProtection="1"/>
    <xf numFmtId="0" fontId="0" fillId="0" borderId="32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74" xfId="0" applyBorder="1" applyProtection="1"/>
    <xf numFmtId="0" fontId="0" fillId="0" borderId="4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28" xfId="0" applyNumberFormat="1" applyBorder="1" applyAlignment="1" applyProtection="1">
      <alignment horizontal="center"/>
    </xf>
    <xf numFmtId="0" fontId="0" fillId="0" borderId="29" xfId="0" applyNumberFormat="1" applyBorder="1" applyProtection="1"/>
    <xf numFmtId="0" fontId="0" fillId="0" borderId="46" xfId="0" applyBorder="1" applyAlignment="1" applyProtection="1">
      <alignment horizontal="center"/>
    </xf>
    <xf numFmtId="0" fontId="0" fillId="0" borderId="30" xfId="0" applyBorder="1" applyAlignment="1" applyProtection="1">
      <alignment horizontal="center"/>
    </xf>
    <xf numFmtId="0" fontId="0" fillId="0" borderId="31" xfId="0" applyNumberFormat="1" applyBorder="1" applyAlignment="1" applyProtection="1">
      <alignment horizontal="left"/>
    </xf>
    <xf numFmtId="1" fontId="8" fillId="8" borderId="28" xfId="0" applyNumberFormat="1" applyFont="1" applyFill="1" applyBorder="1" applyAlignment="1" applyProtection="1">
      <alignment horizontal="center"/>
    </xf>
    <xf numFmtId="0" fontId="0" fillId="0" borderId="29" xfId="0" applyNumberFormat="1" applyFill="1" applyBorder="1" applyProtection="1"/>
    <xf numFmtId="0" fontId="7" fillId="6" borderId="46" xfId="0" applyFont="1" applyFill="1" applyBorder="1" applyAlignment="1" applyProtection="1">
      <alignment horizontal="center"/>
    </xf>
    <xf numFmtId="0" fontId="8" fillId="7" borderId="46" xfId="0" applyFont="1" applyFill="1" applyBorder="1" applyAlignment="1" applyProtection="1">
      <alignment horizontal="center"/>
    </xf>
    <xf numFmtId="0" fontId="0" fillId="0" borderId="54" xfId="0" applyNumberFormat="1" applyFill="1" applyBorder="1" applyAlignment="1" applyProtection="1"/>
    <xf numFmtId="0" fontId="0" fillId="0" borderId="11" xfId="0" applyNumberFormat="1" applyBorder="1" applyProtection="1"/>
    <xf numFmtId="0" fontId="2" fillId="0" borderId="0" xfId="0" applyNumberFormat="1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28" xfId="0" applyNumberFormat="1" applyFill="1" applyBorder="1" applyAlignment="1" applyProtection="1">
      <protection locked="0"/>
    </xf>
    <xf numFmtId="0" fontId="0" fillId="0" borderId="32" xfId="0" applyNumberFormat="1" applyBorder="1" applyAlignment="1" applyProtection="1">
      <protection locked="0"/>
    </xf>
    <xf numFmtId="0" fontId="0" fillId="0" borderId="42" xfId="0" applyNumberFormat="1" applyBorder="1" applyAlignment="1" applyProtection="1">
      <protection locked="0"/>
    </xf>
    <xf numFmtId="0" fontId="1" fillId="0" borderId="7" xfId="0" applyNumberFormat="1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0" fillId="0" borderId="32" xfId="0" applyNumberFormat="1" applyBorder="1" applyAlignment="1" applyProtection="1">
      <alignment horizontal="center"/>
      <protection locked="0"/>
    </xf>
    <xf numFmtId="0" fontId="0" fillId="0" borderId="42" xfId="0" applyNumberFormat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 horizontal="center"/>
      <protection locked="0"/>
    </xf>
    <xf numFmtId="0" fontId="0" fillId="0" borderId="22" xfId="0" applyNumberFormat="1" applyBorder="1" applyAlignment="1" applyProtection="1">
      <alignment horizontal="center"/>
      <protection locked="0"/>
    </xf>
    <xf numFmtId="0" fontId="0" fillId="0" borderId="43" xfId="0" applyNumberFormat="1" applyBorder="1" applyAlignment="1" applyProtection="1">
      <alignment horizontal="center"/>
      <protection locked="0"/>
    </xf>
    <xf numFmtId="0" fontId="0" fillId="0" borderId="39" xfId="0" applyNumberFormat="1" applyFill="1" applyBorder="1" applyAlignment="1" applyProtection="1">
      <protection locked="0"/>
    </xf>
    <xf numFmtId="0" fontId="0" fillId="0" borderId="44" xfId="0" applyNumberFormat="1" applyBorder="1" applyAlignment="1" applyProtection="1">
      <protection locked="0"/>
    </xf>
    <xf numFmtId="0" fontId="0" fillId="0" borderId="45" xfId="0" applyNumberFormat="1" applyBorder="1" applyAlignment="1" applyProtection="1"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NumberFormat="1" applyBorder="1" applyAlignment="1" applyProtection="1">
      <alignment horizontal="center"/>
      <protection locked="0"/>
    </xf>
    <xf numFmtId="0" fontId="0" fillId="0" borderId="41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 applyAlignment="1" applyProtection="1">
      <alignment horizontal="center"/>
      <protection locked="0"/>
    </xf>
    <xf numFmtId="0" fontId="0" fillId="0" borderId="18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9" xfId="0" applyNumberFormat="1" applyBorder="1" applyAlignment="1" applyProtection="1">
      <alignment horizontal="center"/>
      <protection locked="0"/>
    </xf>
    <xf numFmtId="0" fontId="0" fillId="0" borderId="26" xfId="0" applyNumberFormat="1" applyBorder="1" applyAlignment="1" applyProtection="1">
      <alignment horizontal="center"/>
      <protection locked="0"/>
    </xf>
    <xf numFmtId="0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32" xfId="0" applyNumberFormat="1" applyBorder="1" applyAlignment="1" applyProtection="1">
      <alignment horizontal="center" vertical="center"/>
      <protection locked="0"/>
    </xf>
    <xf numFmtId="0" fontId="0" fillId="0" borderId="42" xfId="0" applyNumberFormat="1" applyBorder="1" applyAlignment="1" applyProtection="1">
      <alignment horizontal="center" vertical="center"/>
      <protection locked="0"/>
    </xf>
    <xf numFmtId="0" fontId="0" fillId="0" borderId="48" xfId="0" applyNumberFormat="1" applyBorder="1" applyAlignment="1" applyProtection="1">
      <alignment horizontal="center" vertical="center"/>
      <protection locked="0"/>
    </xf>
    <xf numFmtId="0" fontId="1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NumberForma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horizontal="center" vertical="center"/>
      <protection locked="0"/>
    </xf>
    <xf numFmtId="0" fontId="0" fillId="0" borderId="16" xfId="0" applyNumberFormat="1" applyBorder="1" applyAlignment="1" applyProtection="1">
      <protection locked="0"/>
    </xf>
    <xf numFmtId="0" fontId="0" fillId="0" borderId="40" xfId="0" applyNumberFormat="1" applyBorder="1" applyAlignment="1" applyProtection="1">
      <protection locked="0"/>
    </xf>
    <xf numFmtId="0" fontId="0" fillId="0" borderId="19" xfId="0" applyNumberFormat="1" applyBorder="1" applyAlignment="1" applyProtection="1">
      <protection locked="0"/>
    </xf>
    <xf numFmtId="0" fontId="0" fillId="0" borderId="36" xfId="0" applyNumberFormat="1" applyBorder="1" applyAlignment="1" applyProtection="1"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20" xfId="0" applyNumberFormat="1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protection locked="0"/>
    </xf>
    <xf numFmtId="0" fontId="0" fillId="0" borderId="41" xfId="0" applyNumberFormat="1" applyBorder="1" applyAlignment="1" applyProtection="1">
      <protection locked="0"/>
    </xf>
    <xf numFmtId="0" fontId="0" fillId="0" borderId="33" xfId="0" applyNumberFormat="1" applyBorder="1" applyAlignment="1" applyProtection="1">
      <protection locked="0"/>
    </xf>
    <xf numFmtId="0" fontId="0" fillId="0" borderId="4" xfId="0" applyNumberFormat="1" applyBorder="1" applyAlignment="1" applyProtection="1">
      <protection locked="0"/>
    </xf>
    <xf numFmtId="0" fontId="0" fillId="0" borderId="4" xfId="0" applyNumberFormat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protection locked="0"/>
    </xf>
    <xf numFmtId="0" fontId="7" fillId="0" borderId="1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left" vertical="center"/>
      <protection locked="0"/>
    </xf>
    <xf numFmtId="0" fontId="8" fillId="4" borderId="32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46" xfId="0" applyFont="1" applyFill="1" applyBorder="1" applyAlignment="1" applyProtection="1">
      <alignment horizontal="left" vertical="top" wrapText="1"/>
      <protection locked="0"/>
    </xf>
    <xf numFmtId="0" fontId="8" fillId="4" borderId="53" xfId="0" applyFont="1" applyFill="1" applyBorder="1" applyAlignment="1" applyProtection="1">
      <alignment horizontal="left" vertical="top" wrapText="1"/>
      <protection locked="0"/>
    </xf>
    <xf numFmtId="0" fontId="8" fillId="4" borderId="54" xfId="0" applyFont="1" applyFill="1" applyBorder="1" applyAlignment="1" applyProtection="1">
      <alignment horizontal="left" vertical="top" wrapText="1"/>
      <protection locked="0"/>
    </xf>
    <xf numFmtId="0" fontId="8" fillId="4" borderId="33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Border="1" applyAlignment="1" applyProtection="1">
      <alignment horizontal="left" vertical="top" wrapText="1"/>
      <protection locked="0"/>
    </xf>
    <xf numFmtId="0" fontId="8" fillId="4" borderId="36" xfId="0" applyFont="1" applyFill="1" applyBorder="1" applyAlignment="1" applyProtection="1">
      <alignment horizontal="left" vertical="top" wrapText="1"/>
      <protection locked="0"/>
    </xf>
    <xf numFmtId="0" fontId="8" fillId="4" borderId="39" xfId="0" applyFont="1" applyFill="1" applyBorder="1" applyAlignment="1" applyProtection="1">
      <alignment horizontal="left" vertical="top" wrapText="1"/>
      <protection locked="0"/>
    </xf>
    <xf numFmtId="0" fontId="8" fillId="4" borderId="44" xfId="0" applyFont="1" applyFill="1" applyBorder="1" applyAlignment="1" applyProtection="1">
      <alignment horizontal="left" vertical="top" wrapText="1"/>
      <protection locked="0"/>
    </xf>
    <xf numFmtId="0" fontId="8" fillId="4" borderId="52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 applyProtection="1">
      <alignment horizontal="left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left" vertical="top"/>
      <protection locked="0"/>
    </xf>
    <xf numFmtId="0" fontId="8" fillId="4" borderId="32" xfId="0" applyFont="1" applyFill="1" applyBorder="1" applyAlignment="1" applyProtection="1">
      <alignment horizontal="left" vertical="top"/>
      <protection locked="0"/>
    </xf>
    <xf numFmtId="0" fontId="8" fillId="4" borderId="29" xfId="0" applyFont="1" applyFill="1" applyBorder="1" applyAlignment="1" applyProtection="1">
      <alignment horizontal="left" vertical="top"/>
      <protection locked="0"/>
    </xf>
    <xf numFmtId="0" fontId="8" fillId="4" borderId="1" xfId="0" applyFont="1" applyFill="1" applyBorder="1" applyAlignment="1" applyProtection="1">
      <protection locked="0"/>
    </xf>
    <xf numFmtId="0" fontId="17" fillId="0" borderId="34" xfId="0" applyFont="1" applyBorder="1" applyAlignment="1" applyProtection="1">
      <alignment horizontal="center" vertical="center" wrapText="1"/>
    </xf>
    <xf numFmtId="0" fontId="17" fillId="0" borderId="35" xfId="0" applyFont="1" applyBorder="1" applyAlignment="1" applyProtection="1">
      <alignment horizontal="center" vertical="center" wrapText="1"/>
    </xf>
    <xf numFmtId="0" fontId="0" fillId="0" borderId="44" xfId="0" applyNumberFormat="1" applyBorder="1" applyAlignment="1" applyProtection="1">
      <alignment horizontal="left"/>
    </xf>
    <xf numFmtId="0" fontId="8" fillId="4" borderId="46" xfId="0" applyFont="1" applyFill="1" applyBorder="1" applyAlignment="1" applyProtection="1">
      <protection locked="0"/>
    </xf>
    <xf numFmtId="0" fontId="8" fillId="4" borderId="53" xfId="0" applyFont="1" applyFill="1" applyBorder="1" applyAlignment="1" applyProtection="1">
      <protection locked="0"/>
    </xf>
    <xf numFmtId="0" fontId="8" fillId="4" borderId="32" xfId="0" applyFont="1" applyFill="1" applyBorder="1" applyAlignment="1" applyProtection="1">
      <protection locked="0"/>
    </xf>
    <xf numFmtId="0" fontId="8" fillId="4" borderId="29" xfId="0" applyFont="1" applyFill="1" applyBorder="1" applyAlignment="1" applyProtection="1">
      <protection locked="0"/>
    </xf>
    <xf numFmtId="0" fontId="8" fillId="4" borderId="28" xfId="0" applyFont="1" applyFill="1" applyBorder="1" applyAlignment="1" applyProtection="1">
      <alignment horizontal="center"/>
      <protection locked="0"/>
    </xf>
    <xf numFmtId="0" fontId="8" fillId="4" borderId="32" xfId="0" applyFont="1" applyFill="1" applyBorder="1" applyAlignment="1" applyProtection="1">
      <alignment horizontal="center"/>
      <protection locked="0"/>
    </xf>
    <xf numFmtId="0" fontId="8" fillId="4" borderId="29" xfId="0" applyFont="1" applyFill="1" applyBorder="1" applyAlignment="1" applyProtection="1">
      <alignment horizontal="center"/>
      <protection locked="0"/>
    </xf>
    <xf numFmtId="0" fontId="8" fillId="4" borderId="28" xfId="0" applyFont="1" applyFill="1" applyBorder="1" applyAlignment="1" applyProtection="1">
      <protection locked="0"/>
    </xf>
    <xf numFmtId="0" fontId="11" fillId="4" borderId="1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/>
    <xf numFmtId="0" fontId="8" fillId="5" borderId="0" xfId="0" applyFont="1" applyFill="1" applyBorder="1" applyAlignment="1" applyProtection="1"/>
    <xf numFmtId="16" fontId="16" fillId="9" borderId="28" xfId="0" applyNumberFormat="1" applyFont="1" applyFill="1" applyBorder="1" applyAlignment="1" applyProtection="1">
      <alignment horizontal="left" vertical="top" wrapText="1"/>
    </xf>
    <xf numFmtId="16" fontId="16" fillId="9" borderId="32" xfId="0" applyNumberFormat="1" applyFont="1" applyFill="1" applyBorder="1" applyAlignment="1" applyProtection="1">
      <alignment horizontal="left" vertical="top" wrapText="1"/>
    </xf>
    <xf numFmtId="16" fontId="16" fillId="9" borderId="29" xfId="0" applyNumberFormat="1" applyFont="1" applyFill="1" applyBorder="1" applyAlignment="1" applyProtection="1">
      <alignment horizontal="left" vertical="top" wrapText="1"/>
    </xf>
    <xf numFmtId="14" fontId="8" fillId="4" borderId="1" xfId="0" applyNumberFormat="1" applyFont="1" applyFill="1" applyBorder="1" applyAlignment="1" applyProtection="1">
      <protection locked="0"/>
    </xf>
    <xf numFmtId="0" fontId="8" fillId="4" borderId="28" xfId="0" applyFont="1" applyFill="1" applyBorder="1" applyAlignment="1" applyProtection="1">
      <alignment horizontal="left"/>
      <protection locked="0"/>
    </xf>
    <xf numFmtId="0" fontId="8" fillId="4" borderId="32" xfId="0" applyFont="1" applyFill="1" applyBorder="1" applyAlignment="1" applyProtection="1">
      <alignment horizontal="left"/>
      <protection locked="0"/>
    </xf>
    <xf numFmtId="0" fontId="8" fillId="4" borderId="29" xfId="0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center"/>
    </xf>
    <xf numFmtId="0" fontId="11" fillId="2" borderId="46" xfId="0" applyFont="1" applyFill="1" applyBorder="1" applyAlignment="1" applyProtection="1">
      <alignment horizontal="left" vertical="top"/>
      <protection locked="0"/>
    </xf>
    <xf numFmtId="0" fontId="11" fillId="2" borderId="53" xfId="0" applyFont="1" applyFill="1" applyBorder="1" applyAlignment="1" applyProtection="1">
      <alignment horizontal="left" vertical="top"/>
      <protection locked="0"/>
    </xf>
    <xf numFmtId="0" fontId="11" fillId="2" borderId="54" xfId="0" applyFont="1" applyFill="1" applyBorder="1" applyAlignment="1" applyProtection="1">
      <alignment horizontal="left" vertical="top"/>
      <protection locked="0"/>
    </xf>
    <xf numFmtId="0" fontId="11" fillId="2" borderId="33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11" fillId="2" borderId="36" xfId="0" applyFont="1" applyFill="1" applyBorder="1" applyAlignment="1" applyProtection="1">
      <alignment horizontal="left" vertical="top"/>
      <protection locked="0"/>
    </xf>
    <xf numFmtId="0" fontId="11" fillId="2" borderId="39" xfId="0" applyFont="1" applyFill="1" applyBorder="1" applyAlignment="1" applyProtection="1">
      <alignment horizontal="left" vertical="top"/>
      <protection locked="0"/>
    </xf>
    <xf numFmtId="0" fontId="11" fillId="2" borderId="44" xfId="0" applyFont="1" applyFill="1" applyBorder="1" applyAlignment="1" applyProtection="1">
      <alignment horizontal="left" vertical="top"/>
      <protection locked="0"/>
    </xf>
    <xf numFmtId="0" fontId="11" fillId="2" borderId="52" xfId="0" applyFont="1" applyFill="1" applyBorder="1" applyAlignment="1" applyProtection="1">
      <alignment horizontal="left" vertical="top"/>
      <protection locked="0"/>
    </xf>
    <xf numFmtId="0" fontId="0" fillId="0" borderId="10" xfId="0" applyNumberFormat="1" applyBorder="1" applyAlignment="1" applyProtection="1">
      <alignment horizontal="center" vertical="center" textRotation="90"/>
    </xf>
    <xf numFmtId="0" fontId="0" fillId="0" borderId="10" xfId="0" applyNumberFormat="1" applyBorder="1" applyAlignment="1" applyProtection="1">
      <alignment horizontal="center" vertical="center" textRotation="90" wrapText="1"/>
    </xf>
    <xf numFmtId="0" fontId="0" fillId="0" borderId="11" xfId="0" applyNumberFormat="1" applyBorder="1" applyAlignment="1" applyProtection="1">
      <alignment horizontal="center" vertical="center" textRotation="90"/>
    </xf>
    <xf numFmtId="0" fontId="0" fillId="2" borderId="6" xfId="0" applyNumberFormat="1" applyFont="1" applyFill="1" applyBorder="1" applyAlignment="1" applyProtection="1">
      <alignment horizontal="left"/>
    </xf>
    <xf numFmtId="0" fontId="0" fillId="2" borderId="7" xfId="0" applyNumberFormat="1" applyFont="1" applyFill="1" applyBorder="1" applyAlignment="1" applyProtection="1">
      <alignment horizontal="left"/>
    </xf>
    <xf numFmtId="0" fontId="0" fillId="2" borderId="8" xfId="0" applyNumberFormat="1" applyFont="1" applyFill="1" applyBorder="1" applyAlignment="1" applyProtection="1">
      <alignment horizontal="left"/>
    </xf>
    <xf numFmtId="0" fontId="1" fillId="0" borderId="34" xfId="0" applyNumberFormat="1" applyFont="1" applyBorder="1" applyAlignment="1" applyProtection="1">
      <alignment horizontal="center" vertical="center" wrapText="1"/>
    </xf>
    <xf numFmtId="0" fontId="0" fillId="0" borderId="35" xfId="0" applyNumberFormat="1" applyBorder="1" applyAlignment="1" applyProtection="1">
      <alignment horizontal="center" vertical="center" wrapText="1"/>
    </xf>
    <xf numFmtId="0" fontId="20" fillId="11" borderId="64" xfId="0" applyFont="1" applyFill="1" applyBorder="1" applyAlignment="1" applyProtection="1">
      <alignment horizontal="center" vertical="top" wrapText="1"/>
    </xf>
    <xf numFmtId="0" fontId="20" fillId="11" borderId="61" xfId="0" applyFont="1" applyFill="1" applyBorder="1" applyAlignment="1" applyProtection="1">
      <alignment horizontal="center" vertical="top" wrapText="1"/>
    </xf>
    <xf numFmtId="0" fontId="1" fillId="12" borderId="75" xfId="0" applyNumberFormat="1" applyFont="1" applyFill="1" applyBorder="1" applyAlignment="1" applyProtection="1">
      <alignment horizontal="center" textRotation="90" wrapText="1"/>
    </xf>
    <xf numFmtId="0" fontId="1" fillId="12" borderId="57" xfId="0" applyNumberFormat="1" applyFont="1" applyFill="1" applyBorder="1" applyAlignment="1" applyProtection="1">
      <alignment horizontal="center" textRotation="90" wrapText="1"/>
    </xf>
    <xf numFmtId="0" fontId="1" fillId="12" borderId="56" xfId="0" applyNumberFormat="1" applyFont="1" applyFill="1" applyBorder="1" applyAlignment="1" applyProtection="1">
      <alignment horizontal="center" textRotation="90" wrapText="1"/>
    </xf>
    <xf numFmtId="14" fontId="0" fillId="2" borderId="6" xfId="0" applyNumberFormat="1" applyFont="1" applyFill="1" applyBorder="1" applyAlignment="1" applyProtection="1">
      <alignment horizontal="left"/>
    </xf>
    <xf numFmtId="14" fontId="0" fillId="2" borderId="7" xfId="0" applyNumberFormat="1" applyFont="1" applyFill="1" applyBorder="1" applyAlignment="1" applyProtection="1">
      <alignment horizontal="left"/>
    </xf>
    <xf numFmtId="14" fontId="0" fillId="2" borderId="8" xfId="0" applyNumberFormat="1" applyFont="1" applyFill="1" applyBorder="1" applyAlignment="1" applyProtection="1">
      <alignment horizontal="left"/>
    </xf>
    <xf numFmtId="0" fontId="0" fillId="0" borderId="10" xfId="0" applyNumberFormat="1" applyBorder="1" applyAlignment="1" applyProtection="1">
      <alignment horizontal="center" textRotation="90" wrapText="1"/>
    </xf>
    <xf numFmtId="0" fontId="1" fillId="5" borderId="34" xfId="0" applyNumberFormat="1" applyFont="1" applyFill="1" applyBorder="1" applyAlignment="1" applyProtection="1">
      <alignment horizontal="center" vertical="center" wrapText="1"/>
    </xf>
    <xf numFmtId="0" fontId="1" fillId="5" borderId="35" xfId="0" applyNumberFormat="1" applyFont="1" applyFill="1" applyBorder="1" applyAlignment="1" applyProtection="1">
      <alignment horizontal="center" vertical="center" wrapText="1"/>
    </xf>
    <xf numFmtId="0" fontId="1" fillId="0" borderId="34" xfId="0" applyNumberFormat="1" applyFont="1" applyBorder="1" applyAlignment="1" applyProtection="1">
      <alignment horizontal="center" vertical="top" wrapText="1"/>
    </xf>
    <xf numFmtId="0" fontId="1" fillId="0" borderId="35" xfId="0" applyNumberFormat="1" applyFont="1" applyBorder="1" applyAlignment="1" applyProtection="1">
      <alignment horizontal="center" vertical="top" wrapText="1"/>
    </xf>
    <xf numFmtId="0" fontId="1" fillId="0" borderId="34" xfId="0" applyNumberFormat="1" applyFont="1" applyBorder="1" applyAlignment="1" applyProtection="1">
      <alignment horizontal="center" vertical="center"/>
    </xf>
    <xf numFmtId="0" fontId="0" fillId="0" borderId="35" xfId="0" applyNumberFormat="1" applyBorder="1" applyAlignment="1" applyProtection="1"/>
    <xf numFmtId="0" fontId="0" fillId="12" borderId="55" xfId="0" applyFill="1" applyBorder="1" applyAlignment="1" applyProtection="1">
      <alignment horizontal="center"/>
    </xf>
    <xf numFmtId="0" fontId="0" fillId="12" borderId="26" xfId="0" applyFill="1" applyBorder="1" applyAlignment="1" applyProtection="1">
      <alignment horizontal="center"/>
    </xf>
    <xf numFmtId="0" fontId="0" fillId="12" borderId="27" xfId="0" applyFill="1" applyBorder="1" applyAlignment="1" applyProtection="1">
      <alignment horizontal="center"/>
    </xf>
    <xf numFmtId="0" fontId="21" fillId="12" borderId="16" xfId="0" applyFont="1" applyFill="1" applyBorder="1" applyAlignment="1" applyProtection="1">
      <alignment horizontal="right"/>
    </xf>
    <xf numFmtId="0" fontId="21" fillId="12" borderId="17" xfId="0" applyFont="1" applyFill="1" applyBorder="1" applyAlignment="1" applyProtection="1">
      <alignment horizontal="right"/>
    </xf>
    <xf numFmtId="0" fontId="21" fillId="12" borderId="18" xfId="0" applyFont="1" applyFill="1" applyBorder="1" applyAlignment="1" applyProtection="1">
      <alignment horizontal="right"/>
    </xf>
    <xf numFmtId="0" fontId="21" fillId="12" borderId="19" xfId="0" applyFont="1" applyFill="1" applyBorder="1" applyAlignment="1" applyProtection="1">
      <alignment horizontal="right"/>
    </xf>
    <xf numFmtId="0" fontId="21" fillId="12" borderId="0" xfId="0" applyFont="1" applyFill="1" applyBorder="1" applyAlignment="1" applyProtection="1">
      <alignment horizontal="right"/>
    </xf>
    <xf numFmtId="0" fontId="21" fillId="12" borderId="49" xfId="0" applyFont="1" applyFill="1" applyBorder="1" applyAlignment="1" applyProtection="1">
      <alignment horizontal="right"/>
    </xf>
    <xf numFmtId="0" fontId="21" fillId="12" borderId="20" xfId="0" applyFont="1" applyFill="1" applyBorder="1" applyAlignment="1" applyProtection="1">
      <alignment horizontal="right"/>
    </xf>
    <xf numFmtId="0" fontId="21" fillId="12" borderId="2" xfId="0" applyFont="1" applyFill="1" applyBorder="1" applyAlignment="1" applyProtection="1">
      <alignment horizontal="right"/>
    </xf>
    <xf numFmtId="0" fontId="21" fillId="12" borderId="21" xfId="0" applyFont="1" applyFill="1" applyBorder="1" applyAlignment="1" applyProtection="1">
      <alignment horizontal="right"/>
    </xf>
    <xf numFmtId="0" fontId="20" fillId="11" borderId="66" xfId="0" applyFont="1" applyFill="1" applyBorder="1" applyAlignment="1" applyProtection="1">
      <alignment horizontal="center" vertical="top" wrapText="1"/>
    </xf>
    <xf numFmtId="0" fontId="20" fillId="11" borderId="67" xfId="0" applyFont="1" applyFill="1" applyBorder="1" applyAlignment="1" applyProtection="1">
      <alignment horizontal="center" vertical="top" wrapText="1"/>
    </xf>
    <xf numFmtId="0" fontId="20" fillId="11" borderId="68" xfId="0" applyFont="1" applyFill="1" applyBorder="1" applyAlignment="1" applyProtection="1">
      <alignment horizontal="center" vertical="top" wrapText="1"/>
    </xf>
    <xf numFmtId="0" fontId="20" fillId="11" borderId="63" xfId="0" applyFont="1" applyFill="1" applyBorder="1" applyAlignment="1" applyProtection="1">
      <alignment horizontal="center" vertical="top" wrapText="1"/>
    </xf>
    <xf numFmtId="0" fontId="19" fillId="10" borderId="64" xfId="0" applyFont="1" applyFill="1" applyBorder="1" applyAlignment="1" applyProtection="1">
      <alignment horizontal="center" vertical="top" wrapText="1"/>
    </xf>
    <xf numFmtId="0" fontId="19" fillId="10" borderId="65" xfId="0" applyFont="1" applyFill="1" applyBorder="1" applyAlignment="1" applyProtection="1">
      <alignment horizontal="center" vertical="top" wrapText="1"/>
    </xf>
    <xf numFmtId="0" fontId="19" fillId="10" borderId="61" xfId="0" applyFont="1" applyFill="1" applyBorder="1" applyAlignment="1" applyProtection="1">
      <alignment horizontal="center" vertical="top" wrapText="1"/>
    </xf>
    <xf numFmtId="0" fontId="20" fillId="11" borderId="65" xfId="0" applyFont="1" applyFill="1" applyBorder="1" applyAlignment="1" applyProtection="1">
      <alignment horizontal="center" vertical="top" wrapText="1"/>
    </xf>
    <xf numFmtId="0" fontId="20" fillId="11" borderId="0" xfId="0" applyFont="1" applyFill="1" applyBorder="1" applyAlignment="1" applyProtection="1">
      <alignment horizontal="center" vertical="top" wrapText="1"/>
    </xf>
    <xf numFmtId="0" fontId="20" fillId="11" borderId="69" xfId="0" applyFont="1" applyFill="1" applyBorder="1" applyAlignment="1" applyProtection="1">
      <alignment horizontal="center" vertical="top" wrapText="1"/>
    </xf>
    <xf numFmtId="0" fontId="1" fillId="0" borderId="0" xfId="0" applyNumberFormat="1" applyFont="1" applyBorder="1" applyAlignment="1" applyProtection="1">
      <alignment horizontal="center"/>
    </xf>
    <xf numFmtId="0" fontId="0" fillId="5" borderId="25" xfId="0" applyNumberFormat="1" applyFill="1" applyBorder="1" applyAlignment="1" applyProtection="1">
      <alignment horizontal="left"/>
    </xf>
    <xf numFmtId="0" fontId="0" fillId="5" borderId="26" xfId="0" applyNumberFormat="1" applyFill="1" applyBorder="1" applyAlignment="1" applyProtection="1">
      <alignment horizontal="left"/>
    </xf>
    <xf numFmtId="0" fontId="0" fillId="5" borderId="47" xfId="0" applyNumberFormat="1" applyFill="1" applyBorder="1" applyAlignment="1" applyProtection="1">
      <alignment horizontal="left"/>
    </xf>
    <xf numFmtId="0" fontId="0" fillId="5" borderId="28" xfId="0" applyNumberFormat="1" applyFill="1" applyBorder="1" applyAlignment="1" applyProtection="1">
      <alignment horizontal="left"/>
    </xf>
    <xf numFmtId="0" fontId="0" fillId="5" borderId="32" xfId="0" applyNumberFormat="1" applyFill="1" applyBorder="1" applyAlignment="1" applyProtection="1">
      <alignment horizontal="left"/>
    </xf>
    <xf numFmtId="0" fontId="0" fillId="5" borderId="29" xfId="0" applyNumberFormat="1" applyFill="1" applyBorder="1" applyAlignment="1" applyProtection="1">
      <alignment horizontal="left"/>
    </xf>
    <xf numFmtId="0" fontId="0" fillId="5" borderId="30" xfId="0" applyNumberFormat="1" applyFill="1" applyBorder="1" applyAlignment="1" applyProtection="1">
      <alignment horizontal="left"/>
    </xf>
    <xf numFmtId="0" fontId="0" fillId="5" borderId="22" xfId="0" applyNumberFormat="1" applyFill="1" applyBorder="1" applyAlignment="1" applyProtection="1">
      <alignment horizontal="left"/>
    </xf>
    <xf numFmtId="0" fontId="0" fillId="5" borderId="31" xfId="0" applyNumberFormat="1" applyFill="1" applyBorder="1" applyAlignment="1" applyProtection="1">
      <alignment horizontal="left"/>
    </xf>
    <xf numFmtId="0" fontId="1" fillId="0" borderId="35" xfId="0" applyNumberFormat="1" applyFont="1" applyBorder="1" applyAlignment="1" applyProtection="1">
      <alignment horizontal="center" vertical="center"/>
    </xf>
    <xf numFmtId="0" fontId="0" fillId="5" borderId="55" xfId="0" applyNumberFormat="1" applyFill="1" applyBorder="1" applyAlignment="1" applyProtection="1">
      <alignment horizontal="left"/>
    </xf>
    <xf numFmtId="0" fontId="0" fillId="5" borderId="37" xfId="0" applyNumberFormat="1" applyFill="1" applyBorder="1" applyAlignment="1" applyProtection="1">
      <alignment horizontal="left"/>
    </xf>
    <xf numFmtId="0" fontId="0" fillId="5" borderId="38" xfId="0" applyNumberFormat="1" applyFill="1" applyBorder="1" applyAlignment="1" applyProtection="1">
      <alignment horizontal="left"/>
    </xf>
    <xf numFmtId="0" fontId="0" fillId="0" borderId="22" xfId="0" applyBorder="1" applyProtection="1"/>
    <xf numFmtId="0" fontId="0" fillId="0" borderId="31" xfId="0" applyBorder="1" applyProtection="1"/>
    <xf numFmtId="0" fontId="0" fillId="5" borderId="41" xfId="0" applyNumberFormat="1" applyFill="1" applyBorder="1" applyAlignment="1" applyProtection="1">
      <alignment horizontal="left"/>
    </xf>
    <xf numFmtId="0" fontId="0" fillId="5" borderId="17" xfId="0" applyNumberFormat="1" applyFill="1" applyBorder="1" applyAlignment="1" applyProtection="1">
      <alignment horizontal="left"/>
    </xf>
    <xf numFmtId="0" fontId="0" fillId="5" borderId="40" xfId="0" applyNumberFormat="1" applyFill="1" applyBorder="1" applyAlignment="1" applyProtection="1">
      <alignment horizontal="left"/>
    </xf>
    <xf numFmtId="14" fontId="8" fillId="4" borderId="28" xfId="0" applyNumberFormat="1" applyFont="1" applyFill="1" applyBorder="1" applyAlignment="1" applyProtection="1">
      <alignment horizontal="left"/>
    </xf>
    <xf numFmtId="14" fontId="8" fillId="4" borderId="32" xfId="0" applyNumberFormat="1" applyFont="1" applyFill="1" applyBorder="1" applyAlignment="1" applyProtection="1">
      <alignment horizontal="left"/>
    </xf>
    <xf numFmtId="14" fontId="8" fillId="4" borderId="29" xfId="0" applyNumberFormat="1" applyFont="1" applyFill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8" fillId="4" borderId="28" xfId="0" applyFont="1" applyFill="1" applyBorder="1" applyAlignment="1" applyProtection="1">
      <alignment horizontal="left"/>
    </xf>
    <xf numFmtId="0" fontId="8" fillId="4" borderId="32" xfId="0" applyFont="1" applyFill="1" applyBorder="1" applyAlignment="1" applyProtection="1">
      <alignment horizontal="left"/>
    </xf>
    <xf numFmtId="0" fontId="8" fillId="4" borderId="29" xfId="0" applyFont="1" applyFill="1" applyBorder="1" applyAlignment="1" applyProtection="1">
      <alignment horizontal="left"/>
    </xf>
    <xf numFmtId="0" fontId="1" fillId="0" borderId="34" xfId="0" applyNumberFormat="1" applyFont="1" applyBorder="1" applyAlignment="1" applyProtection="1">
      <alignment horizontal="center" wrapText="1"/>
    </xf>
    <xf numFmtId="0" fontId="1" fillId="0" borderId="35" xfId="0" applyNumberFormat="1" applyFont="1" applyBorder="1" applyAlignment="1" applyProtection="1">
      <alignment horizontal="center" wrapText="1"/>
    </xf>
    <xf numFmtId="0" fontId="1" fillId="0" borderId="16" xfId="0" applyNumberFormat="1" applyFont="1" applyBorder="1" applyAlignment="1" applyProtection="1">
      <alignment horizontal="center" vertical="center" wrapText="1"/>
    </xf>
    <xf numFmtId="0" fontId="1" fillId="0" borderId="17" xfId="0" applyNumberFormat="1" applyFont="1" applyBorder="1" applyAlignment="1" applyProtection="1">
      <alignment horizontal="center" vertical="center" wrapText="1"/>
    </xf>
    <xf numFmtId="0" fontId="1" fillId="0" borderId="18" xfId="0" applyNumberFormat="1" applyFont="1" applyBorder="1" applyAlignment="1" applyProtection="1">
      <alignment horizontal="center" vertical="center" wrapText="1"/>
    </xf>
    <xf numFmtId="0" fontId="1" fillId="0" borderId="20" xfId="0" applyNumberFormat="1" applyFont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</xf>
    <xf numFmtId="0" fontId="1" fillId="0" borderId="21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DF7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zoomScale="90" zoomScaleNormal="90" workbookViewId="0">
      <selection activeCell="G18" sqref="G18:J18"/>
    </sheetView>
  </sheetViews>
  <sheetFormatPr defaultRowHeight="15"/>
  <cols>
    <col min="2" max="2" width="29.28515625" customWidth="1"/>
    <col min="3" max="3" width="12.140625" style="1" customWidth="1"/>
    <col min="4" max="4" width="48.85546875" style="1" customWidth="1"/>
    <col min="5" max="5" width="8.28515625" style="5" customWidth="1"/>
  </cols>
  <sheetData>
    <row r="1" spans="1:10" ht="49.5" customHeight="1">
      <c r="A1" s="211" t="s">
        <v>150</v>
      </c>
      <c r="B1" s="211"/>
      <c r="C1" s="211"/>
      <c r="D1" s="211"/>
      <c r="E1" s="211"/>
      <c r="F1" s="211"/>
      <c r="G1" s="211"/>
      <c r="H1" s="211"/>
      <c r="I1" s="211"/>
      <c r="J1" s="211"/>
    </row>
    <row r="2" spans="1:10" ht="60.75" customHeight="1" thickBot="1">
      <c r="A2" s="210" t="s">
        <v>151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s="4" customFormat="1" ht="15.75" thickBot="1">
      <c r="A3" s="8" t="s">
        <v>108</v>
      </c>
      <c r="B3" s="6"/>
      <c r="C3" s="7"/>
      <c r="D3" s="9"/>
      <c r="E3" s="6"/>
      <c r="F3" s="6"/>
      <c r="G3" s="6"/>
      <c r="H3" s="6"/>
      <c r="I3" s="6"/>
      <c r="J3" s="6"/>
    </row>
    <row r="4" spans="1:10" s="4" customFormat="1" ht="15.75" thickBot="1">
      <c r="A4" s="6" t="s">
        <v>109</v>
      </c>
      <c r="B4" s="9"/>
      <c r="C4" s="10" t="s">
        <v>110</v>
      </c>
      <c r="D4" s="9"/>
      <c r="E4" s="6"/>
      <c r="F4" s="6"/>
      <c r="G4" s="6"/>
      <c r="H4" s="6"/>
      <c r="I4" s="6"/>
      <c r="J4" s="6"/>
    </row>
    <row r="5" spans="1:10" ht="15.7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4.45" customHeight="1">
      <c r="A6" s="11" t="s">
        <v>0</v>
      </c>
      <c r="B6" s="242" t="s">
        <v>0</v>
      </c>
      <c r="C6" s="12"/>
      <c r="D6" s="242" t="s">
        <v>1</v>
      </c>
      <c r="E6" s="240" t="s">
        <v>129</v>
      </c>
      <c r="F6" s="240" t="s">
        <v>130</v>
      </c>
      <c r="G6" s="240" t="s">
        <v>131</v>
      </c>
      <c r="H6" s="240" t="s">
        <v>132</v>
      </c>
      <c r="I6" s="240" t="s">
        <v>133</v>
      </c>
      <c r="J6" s="240" t="s">
        <v>134</v>
      </c>
    </row>
    <row r="7" spans="1:10" ht="15.75" thickBot="1">
      <c r="A7" s="13" t="s">
        <v>52</v>
      </c>
      <c r="B7" s="243"/>
      <c r="C7" s="14"/>
      <c r="D7" s="244"/>
      <c r="E7" s="241"/>
      <c r="F7" s="241"/>
      <c r="G7" s="241"/>
      <c r="H7" s="241"/>
      <c r="I7" s="241"/>
      <c r="J7" s="241"/>
    </row>
    <row r="8" spans="1:10" ht="15.75" thickBot="1">
      <c r="A8" s="215" t="s">
        <v>135</v>
      </c>
      <c r="B8" s="216"/>
      <c r="C8" s="15"/>
      <c r="D8" s="16"/>
      <c r="E8" s="16"/>
      <c r="F8" s="16"/>
      <c r="G8" s="16"/>
      <c r="H8" s="16"/>
      <c r="I8" s="16"/>
      <c r="J8" s="16"/>
    </row>
    <row r="9" spans="1:10">
      <c r="A9" s="17">
        <v>1.1000000000000001</v>
      </c>
      <c r="B9" s="18" t="s">
        <v>125</v>
      </c>
      <c r="C9" s="245" t="s">
        <v>126</v>
      </c>
      <c r="D9" s="246"/>
      <c r="E9" s="19">
        <v>9</v>
      </c>
      <c r="F9" s="19">
        <v>10</v>
      </c>
      <c r="G9" s="19">
        <v>11</v>
      </c>
      <c r="H9" s="19">
        <v>12</v>
      </c>
      <c r="I9" s="19">
        <v>13</v>
      </c>
      <c r="J9" s="20"/>
    </row>
    <row r="10" spans="1:10">
      <c r="A10" s="21">
        <v>1.2</v>
      </c>
      <c r="B10" s="15" t="s">
        <v>7</v>
      </c>
      <c r="C10" s="247" t="s">
        <v>55</v>
      </c>
      <c r="D10" s="248"/>
      <c r="E10" s="22">
        <v>14</v>
      </c>
      <c r="F10" s="236"/>
      <c r="G10" s="237"/>
      <c r="H10" s="237"/>
      <c r="I10" s="237"/>
      <c r="J10" s="238"/>
    </row>
    <row r="11" spans="1:10">
      <c r="A11" s="21">
        <v>1.3</v>
      </c>
      <c r="B11" s="15" t="s">
        <v>8</v>
      </c>
      <c r="C11" s="247" t="s">
        <v>57</v>
      </c>
      <c r="D11" s="248"/>
      <c r="E11" s="22">
        <v>15</v>
      </c>
      <c r="F11" s="236"/>
      <c r="G11" s="237"/>
      <c r="H11" s="237"/>
      <c r="I11" s="237"/>
      <c r="J11" s="238"/>
    </row>
    <row r="12" spans="1:10">
      <c r="A12" s="21">
        <v>1.4</v>
      </c>
      <c r="B12" s="15" t="s">
        <v>138</v>
      </c>
      <c r="C12" s="247" t="s">
        <v>56</v>
      </c>
      <c r="D12" s="248"/>
      <c r="E12" s="22">
        <v>16</v>
      </c>
      <c r="F12" s="236"/>
      <c r="G12" s="237"/>
      <c r="H12" s="237"/>
      <c r="I12" s="237"/>
      <c r="J12" s="238"/>
    </row>
    <row r="13" spans="1:10" ht="30">
      <c r="A13" s="23">
        <v>1.5</v>
      </c>
      <c r="B13" s="24" t="s">
        <v>58</v>
      </c>
      <c r="C13" s="249" t="s">
        <v>60</v>
      </c>
      <c r="D13" s="248"/>
      <c r="E13" s="22">
        <v>17</v>
      </c>
      <c r="F13" s="22">
        <v>18</v>
      </c>
      <c r="G13" s="22">
        <v>19</v>
      </c>
      <c r="H13" s="22">
        <v>20</v>
      </c>
      <c r="I13" s="236"/>
      <c r="J13" s="239"/>
    </row>
    <row r="14" spans="1:10" ht="30.75" thickBot="1">
      <c r="A14" s="25">
        <v>1.6</v>
      </c>
      <c r="B14" s="26" t="s">
        <v>59</v>
      </c>
      <c r="C14" s="250" t="s">
        <v>61</v>
      </c>
      <c r="D14" s="251"/>
      <c r="E14" s="27">
        <v>21</v>
      </c>
      <c r="F14" s="27" t="s">
        <v>139</v>
      </c>
      <c r="G14" s="27">
        <v>24</v>
      </c>
      <c r="H14" s="27" t="s">
        <v>140</v>
      </c>
      <c r="I14" s="27" t="s">
        <v>141</v>
      </c>
      <c r="J14" s="28">
        <v>29</v>
      </c>
    </row>
    <row r="15" spans="1:10" ht="15.75" thickBot="1">
      <c r="A15" s="29"/>
      <c r="B15" s="30" t="s">
        <v>9</v>
      </c>
      <c r="C15" s="31"/>
      <c r="D15" s="32"/>
      <c r="E15" s="30"/>
      <c r="F15" s="30"/>
      <c r="G15" s="30"/>
      <c r="H15" s="30"/>
      <c r="I15" s="30"/>
      <c r="J15" s="33"/>
    </row>
    <row r="16" spans="1:10">
      <c r="A16" s="15"/>
      <c r="B16" s="15"/>
      <c r="C16" s="34"/>
      <c r="D16" s="34"/>
      <c r="E16" s="16"/>
      <c r="F16" s="16"/>
      <c r="G16" s="16"/>
      <c r="H16" s="16"/>
      <c r="I16" s="16"/>
      <c r="J16" s="16"/>
    </row>
    <row r="17" spans="1:10" ht="15.75" thickBot="1">
      <c r="A17" s="35" t="s">
        <v>144</v>
      </c>
      <c r="B17" s="16"/>
      <c r="C17" s="15"/>
      <c r="D17" s="16"/>
      <c r="E17" s="15"/>
      <c r="F17" s="15"/>
      <c r="G17" s="15"/>
      <c r="H17" s="15"/>
      <c r="I17" s="15"/>
      <c r="J17" s="15"/>
    </row>
    <row r="18" spans="1:10">
      <c r="A18" s="17">
        <v>2.1</v>
      </c>
      <c r="B18" s="18" t="s">
        <v>10</v>
      </c>
      <c r="C18" s="252" t="s">
        <v>62</v>
      </c>
      <c r="D18" s="246"/>
      <c r="E18" s="36">
        <v>30</v>
      </c>
      <c r="F18" s="36">
        <v>31</v>
      </c>
      <c r="G18" s="227"/>
      <c r="H18" s="235"/>
      <c r="I18" s="235"/>
      <c r="J18" s="228"/>
    </row>
    <row r="19" spans="1:10">
      <c r="A19" s="21">
        <v>2.2000000000000002</v>
      </c>
      <c r="B19" s="15" t="s">
        <v>11</v>
      </c>
      <c r="C19" s="253" t="s">
        <v>63</v>
      </c>
      <c r="D19" s="248"/>
      <c r="E19" s="37">
        <v>32</v>
      </c>
      <c r="F19" s="37">
        <v>33</v>
      </c>
      <c r="G19" s="37">
        <v>34</v>
      </c>
      <c r="H19" s="220"/>
      <c r="I19" s="218"/>
      <c r="J19" s="219"/>
    </row>
    <row r="20" spans="1:10">
      <c r="A20" s="21">
        <v>2.2999999999999998</v>
      </c>
      <c r="B20" s="15" t="s">
        <v>12</v>
      </c>
      <c r="C20" s="253" t="s">
        <v>64</v>
      </c>
      <c r="D20" s="248"/>
      <c r="E20" s="37">
        <v>35</v>
      </c>
      <c r="F20" s="220"/>
      <c r="G20" s="218"/>
      <c r="H20" s="218"/>
      <c r="I20" s="218"/>
      <c r="J20" s="219"/>
    </row>
    <row r="21" spans="1:10">
      <c r="A21" s="21">
        <v>2.4</v>
      </c>
      <c r="B21" s="15" t="s">
        <v>13</v>
      </c>
      <c r="C21" s="253" t="s">
        <v>65</v>
      </c>
      <c r="D21" s="248"/>
      <c r="E21" s="37">
        <v>36</v>
      </c>
      <c r="F21" s="220"/>
      <c r="G21" s="218"/>
      <c r="H21" s="218"/>
      <c r="I21" s="218"/>
      <c r="J21" s="219"/>
    </row>
    <row r="22" spans="1:10">
      <c r="A22" s="21">
        <v>2.5</v>
      </c>
      <c r="B22" s="15" t="s">
        <v>14</v>
      </c>
      <c r="C22" s="253" t="s">
        <v>66</v>
      </c>
      <c r="D22" s="248"/>
      <c r="E22" s="37">
        <v>37</v>
      </c>
      <c r="F22" s="220"/>
      <c r="G22" s="218"/>
      <c r="H22" s="218"/>
      <c r="I22" s="218"/>
      <c r="J22" s="219"/>
    </row>
    <row r="23" spans="1:10">
      <c r="A23" s="21">
        <v>2.6</v>
      </c>
      <c r="B23" s="15" t="s">
        <v>15</v>
      </c>
      <c r="C23" s="253" t="s">
        <v>67</v>
      </c>
      <c r="D23" s="248"/>
      <c r="E23" s="37">
        <v>38</v>
      </c>
      <c r="F23" s="37">
        <v>39</v>
      </c>
      <c r="G23" s="220"/>
      <c r="H23" s="218"/>
      <c r="I23" s="218"/>
      <c r="J23" s="219"/>
    </row>
    <row r="24" spans="1:10">
      <c r="A24" s="21">
        <v>2.7</v>
      </c>
      <c r="B24" s="15" t="s">
        <v>16</v>
      </c>
      <c r="C24" s="253" t="s">
        <v>68</v>
      </c>
      <c r="D24" s="248"/>
      <c r="E24" s="37">
        <v>40</v>
      </c>
      <c r="F24" s="220"/>
      <c r="G24" s="218"/>
      <c r="H24" s="218"/>
      <c r="I24" s="218"/>
      <c r="J24" s="219"/>
    </row>
    <row r="25" spans="1:10">
      <c r="A25" s="21">
        <v>2.8</v>
      </c>
      <c r="B25" s="15" t="s">
        <v>17</v>
      </c>
      <c r="C25" s="253" t="s">
        <v>69</v>
      </c>
      <c r="D25" s="248"/>
      <c r="E25" s="37">
        <v>41</v>
      </c>
      <c r="F25" s="37">
        <v>42</v>
      </c>
      <c r="G25" s="220"/>
      <c r="H25" s="218"/>
      <c r="I25" s="218"/>
      <c r="J25" s="219"/>
    </row>
    <row r="26" spans="1:10">
      <c r="A26" s="21">
        <v>2.9</v>
      </c>
      <c r="B26" s="15" t="s">
        <v>18</v>
      </c>
      <c r="C26" s="253" t="s">
        <v>70</v>
      </c>
      <c r="D26" s="248"/>
      <c r="E26" s="37">
        <v>43</v>
      </c>
      <c r="F26" s="220"/>
      <c r="G26" s="218"/>
      <c r="H26" s="218"/>
      <c r="I26" s="218"/>
      <c r="J26" s="219"/>
    </row>
    <row r="27" spans="1:10" ht="15.75" thickBot="1">
      <c r="A27" s="29">
        <v>2.1</v>
      </c>
      <c r="B27" s="30" t="s">
        <v>19</v>
      </c>
      <c r="C27" s="254" t="s">
        <v>71</v>
      </c>
      <c r="D27" s="251"/>
      <c r="E27" s="38">
        <v>44</v>
      </c>
      <c r="F27" s="220"/>
      <c r="G27" s="218"/>
      <c r="H27" s="218"/>
      <c r="I27" s="218"/>
      <c r="J27" s="219"/>
    </row>
    <row r="28" spans="1:10" ht="15.75" thickBot="1">
      <c r="A28" s="29"/>
      <c r="B28" s="30" t="s">
        <v>20</v>
      </c>
      <c r="C28" s="31"/>
      <c r="D28" s="32"/>
      <c r="E28" s="39"/>
      <c r="F28" s="39"/>
      <c r="G28" s="39"/>
      <c r="H28" s="39"/>
      <c r="I28" s="39"/>
      <c r="J28" s="40"/>
    </row>
    <row r="29" spans="1:10">
      <c r="A29" s="16"/>
      <c r="B29" s="16"/>
      <c r="C29" s="16"/>
      <c r="D29" s="16"/>
      <c r="E29" s="16"/>
      <c r="F29" s="16"/>
      <c r="G29" s="16"/>
      <c r="H29" s="16"/>
      <c r="I29" s="16"/>
      <c r="J29" s="16"/>
    </row>
    <row r="30" spans="1:10" ht="15.75" thickBot="1">
      <c r="A30" s="35" t="s">
        <v>73</v>
      </c>
      <c r="B30" s="16"/>
      <c r="C30" s="15"/>
      <c r="D30" s="16"/>
      <c r="E30" s="16"/>
      <c r="F30" s="16"/>
      <c r="G30" s="16"/>
      <c r="H30" s="16"/>
      <c r="I30" s="16"/>
      <c r="J30" s="16"/>
    </row>
    <row r="31" spans="1:10">
      <c r="A31" s="17">
        <v>3.1</v>
      </c>
      <c r="B31" s="18" t="s">
        <v>72</v>
      </c>
      <c r="C31" s="252" t="s">
        <v>145</v>
      </c>
      <c r="D31" s="246"/>
      <c r="E31" s="36">
        <v>45</v>
      </c>
      <c r="F31" s="227"/>
      <c r="G31" s="235"/>
      <c r="H31" s="235"/>
      <c r="I31" s="235"/>
      <c r="J31" s="228"/>
    </row>
    <row r="32" spans="1:10">
      <c r="A32" s="21">
        <v>3.2</v>
      </c>
      <c r="B32" s="15" t="s">
        <v>137</v>
      </c>
      <c r="C32" s="253" t="s">
        <v>74</v>
      </c>
      <c r="D32" s="248"/>
      <c r="E32" s="37">
        <v>46</v>
      </c>
      <c r="F32" s="37">
        <v>47</v>
      </c>
      <c r="G32" s="37">
        <v>48</v>
      </c>
      <c r="H32" s="220"/>
      <c r="I32" s="218"/>
      <c r="J32" s="219"/>
    </row>
    <row r="33" spans="1:10">
      <c r="A33" s="21">
        <v>3.3</v>
      </c>
      <c r="B33" s="15" t="s">
        <v>75</v>
      </c>
      <c r="C33" s="253" t="s">
        <v>76</v>
      </c>
      <c r="D33" s="248"/>
      <c r="E33" s="37">
        <v>49</v>
      </c>
      <c r="F33" s="37">
        <v>50</v>
      </c>
      <c r="G33" s="37">
        <v>51</v>
      </c>
      <c r="H33" s="37">
        <v>52</v>
      </c>
      <c r="I33" s="37">
        <v>53</v>
      </c>
      <c r="J33" s="41">
        <v>54</v>
      </c>
    </row>
    <row r="34" spans="1:10">
      <c r="A34" s="21">
        <v>3.4</v>
      </c>
      <c r="B34" s="15" t="s">
        <v>77</v>
      </c>
      <c r="C34" s="253" t="s">
        <v>78</v>
      </c>
      <c r="D34" s="248"/>
      <c r="E34" s="37">
        <v>55</v>
      </c>
      <c r="F34" s="37">
        <v>56</v>
      </c>
      <c r="G34" s="37">
        <v>57</v>
      </c>
      <c r="H34" s="37">
        <v>58</v>
      </c>
      <c r="I34" s="37">
        <v>59</v>
      </c>
      <c r="J34" s="42"/>
    </row>
    <row r="35" spans="1:10">
      <c r="A35" s="21">
        <v>3.5</v>
      </c>
      <c r="B35" s="15" t="s">
        <v>79</v>
      </c>
      <c r="C35" s="253" t="s">
        <v>122</v>
      </c>
      <c r="D35" s="248"/>
      <c r="E35" s="37">
        <v>60</v>
      </c>
      <c r="F35" s="37">
        <v>61</v>
      </c>
      <c r="G35" s="37">
        <v>62</v>
      </c>
      <c r="H35" s="37">
        <v>63</v>
      </c>
      <c r="I35" s="220"/>
      <c r="J35" s="219"/>
    </row>
    <row r="36" spans="1:10">
      <c r="A36" s="21">
        <v>3.6</v>
      </c>
      <c r="B36" s="15" t="s">
        <v>80</v>
      </c>
      <c r="C36" s="253" t="s">
        <v>81</v>
      </c>
      <c r="D36" s="248"/>
      <c r="E36" s="37">
        <v>64</v>
      </c>
      <c r="F36" s="37">
        <v>65</v>
      </c>
      <c r="G36" s="37">
        <v>66</v>
      </c>
      <c r="H36" s="220"/>
      <c r="I36" s="218"/>
      <c r="J36" s="219"/>
    </row>
    <row r="37" spans="1:10">
      <c r="A37" s="21">
        <v>3.7</v>
      </c>
      <c r="B37" s="15" t="s">
        <v>82</v>
      </c>
      <c r="C37" s="253" t="s">
        <v>83</v>
      </c>
      <c r="D37" s="248"/>
      <c r="E37" s="37">
        <v>67</v>
      </c>
      <c r="F37" s="37">
        <v>68</v>
      </c>
      <c r="G37" s="220"/>
      <c r="H37" s="218"/>
      <c r="I37" s="218"/>
      <c r="J37" s="219"/>
    </row>
    <row r="38" spans="1:10">
      <c r="A38" s="21">
        <v>3.8</v>
      </c>
      <c r="B38" s="15" t="s">
        <v>84</v>
      </c>
      <c r="C38" s="253" t="s">
        <v>85</v>
      </c>
      <c r="D38" s="248"/>
      <c r="E38" s="37">
        <v>69</v>
      </c>
      <c r="F38" s="37">
        <v>70</v>
      </c>
      <c r="G38" s="37">
        <v>71</v>
      </c>
      <c r="H38" s="220"/>
      <c r="I38" s="218"/>
      <c r="J38" s="219"/>
    </row>
    <row r="39" spans="1:10" ht="15.75" thickBot="1">
      <c r="A39" s="25">
        <v>3.9</v>
      </c>
      <c r="B39" s="43" t="s">
        <v>86</v>
      </c>
      <c r="C39" s="255" t="s">
        <v>87</v>
      </c>
      <c r="D39" s="251"/>
      <c r="E39" s="38">
        <v>72</v>
      </c>
      <c r="F39" s="38">
        <v>73</v>
      </c>
      <c r="G39" s="38">
        <v>74</v>
      </c>
      <c r="H39" s="38">
        <v>75</v>
      </c>
      <c r="I39" s="221"/>
      <c r="J39" s="223"/>
    </row>
    <row r="40" spans="1:10" ht="15.75" thickBot="1">
      <c r="A40" s="44"/>
      <c r="B40" s="39" t="s">
        <v>21</v>
      </c>
      <c r="C40" s="31"/>
      <c r="D40" s="32"/>
      <c r="E40" s="39"/>
      <c r="F40" s="39"/>
      <c r="G40" s="39"/>
      <c r="H40" s="39"/>
      <c r="I40" s="39"/>
      <c r="J40" s="40"/>
    </row>
    <row r="41" spans="1:10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5.75" thickBot="1">
      <c r="A42" s="35" t="s">
        <v>53</v>
      </c>
      <c r="B42" s="16"/>
      <c r="C42" s="15"/>
      <c r="D42" s="16"/>
      <c r="E42" s="15"/>
      <c r="F42" s="15"/>
      <c r="G42" s="15"/>
      <c r="H42" s="15"/>
      <c r="I42" s="15"/>
      <c r="J42" s="15"/>
    </row>
    <row r="43" spans="1:10">
      <c r="A43" s="17">
        <v>4.0999999999999996</v>
      </c>
      <c r="B43" s="18" t="s">
        <v>88</v>
      </c>
      <c r="C43" s="252" t="s">
        <v>146</v>
      </c>
      <c r="D43" s="246"/>
      <c r="E43" s="36">
        <v>76</v>
      </c>
      <c r="F43" s="229"/>
      <c r="G43" s="230"/>
      <c r="H43" s="230"/>
      <c r="I43" s="230"/>
      <c r="J43" s="231"/>
    </row>
    <row r="44" spans="1:10">
      <c r="A44" s="21">
        <v>4.2</v>
      </c>
      <c r="B44" s="15" t="s">
        <v>89</v>
      </c>
      <c r="C44" s="253" t="s">
        <v>90</v>
      </c>
      <c r="D44" s="248"/>
      <c r="E44" s="37">
        <v>77</v>
      </c>
      <c r="F44" s="232"/>
      <c r="G44" s="233"/>
      <c r="H44" s="233"/>
      <c r="I44" s="233"/>
      <c r="J44" s="234"/>
    </row>
    <row r="45" spans="1:10">
      <c r="A45" s="21">
        <v>4.3</v>
      </c>
      <c r="B45" s="15" t="s">
        <v>123</v>
      </c>
      <c r="C45" s="253" t="s">
        <v>147</v>
      </c>
      <c r="D45" s="248"/>
      <c r="E45" s="37">
        <v>78</v>
      </c>
      <c r="F45" s="232"/>
      <c r="G45" s="233"/>
      <c r="H45" s="233"/>
      <c r="I45" s="233"/>
      <c r="J45" s="234"/>
    </row>
    <row r="46" spans="1:10">
      <c r="A46" s="21">
        <v>4.4000000000000004</v>
      </c>
      <c r="B46" s="15" t="s">
        <v>24</v>
      </c>
      <c r="C46" s="253" t="s">
        <v>91</v>
      </c>
      <c r="D46" s="248"/>
      <c r="E46" s="37">
        <v>79</v>
      </c>
      <c r="F46" s="232"/>
      <c r="G46" s="233"/>
      <c r="H46" s="233"/>
      <c r="I46" s="233"/>
      <c r="J46" s="234"/>
    </row>
    <row r="47" spans="1:10">
      <c r="A47" s="21">
        <v>4.5</v>
      </c>
      <c r="B47" s="15" t="s">
        <v>25</v>
      </c>
      <c r="C47" s="253" t="s">
        <v>92</v>
      </c>
      <c r="D47" s="248"/>
      <c r="E47" s="37">
        <v>80</v>
      </c>
      <c r="F47" s="232"/>
      <c r="G47" s="233"/>
      <c r="H47" s="233"/>
      <c r="I47" s="233"/>
      <c r="J47" s="234"/>
    </row>
    <row r="48" spans="1:10">
      <c r="A48" s="21">
        <v>4.5999999999999996</v>
      </c>
      <c r="B48" s="15" t="s">
        <v>93</v>
      </c>
      <c r="C48" s="253" t="s">
        <v>94</v>
      </c>
      <c r="D48" s="248"/>
      <c r="E48" s="37">
        <v>81</v>
      </c>
      <c r="F48" s="37">
        <v>82</v>
      </c>
      <c r="G48" s="37">
        <v>83</v>
      </c>
      <c r="H48" s="37">
        <v>84</v>
      </c>
      <c r="I48" s="217"/>
      <c r="J48" s="219"/>
    </row>
    <row r="49" spans="1:10">
      <c r="A49" s="21">
        <v>4.7</v>
      </c>
      <c r="B49" s="15" t="s">
        <v>121</v>
      </c>
      <c r="C49" s="253" t="s">
        <v>148</v>
      </c>
      <c r="D49" s="248"/>
      <c r="E49" s="37">
        <v>85</v>
      </c>
      <c r="F49" s="220"/>
      <c r="G49" s="218"/>
      <c r="H49" s="218"/>
      <c r="I49" s="218"/>
      <c r="J49" s="219"/>
    </row>
    <row r="50" spans="1:10">
      <c r="A50" s="21">
        <v>4.8</v>
      </c>
      <c r="B50" s="15" t="s">
        <v>95</v>
      </c>
      <c r="C50" s="256" t="s">
        <v>96</v>
      </c>
      <c r="D50" s="248"/>
      <c r="E50" s="37">
        <v>86</v>
      </c>
      <c r="F50" s="37">
        <v>87</v>
      </c>
      <c r="G50" s="220"/>
      <c r="H50" s="218"/>
      <c r="I50" s="218"/>
      <c r="J50" s="219"/>
    </row>
    <row r="51" spans="1:10">
      <c r="A51" s="21">
        <v>4.9000000000000004</v>
      </c>
      <c r="B51" s="15" t="s">
        <v>22</v>
      </c>
      <c r="C51" s="253" t="s">
        <v>23</v>
      </c>
      <c r="D51" s="248"/>
      <c r="E51" s="37">
        <v>88</v>
      </c>
      <c r="F51" s="37">
        <v>89</v>
      </c>
      <c r="G51" s="220"/>
      <c r="H51" s="218"/>
      <c r="I51" s="218"/>
      <c r="J51" s="219"/>
    </row>
    <row r="52" spans="1:10" ht="15.75" thickBot="1">
      <c r="A52" s="29">
        <v>4.0999999999999996</v>
      </c>
      <c r="B52" s="30" t="s">
        <v>97</v>
      </c>
      <c r="C52" s="254" t="s">
        <v>98</v>
      </c>
      <c r="D52" s="251"/>
      <c r="E52" s="38">
        <v>90</v>
      </c>
      <c r="F52" s="38">
        <v>91</v>
      </c>
      <c r="G52" s="38">
        <v>92</v>
      </c>
      <c r="H52" s="220"/>
      <c r="I52" s="218"/>
      <c r="J52" s="219"/>
    </row>
    <row r="53" spans="1:10" ht="15.75" thickBot="1">
      <c r="A53" s="29"/>
      <c r="B53" s="30" t="s">
        <v>26</v>
      </c>
      <c r="C53" s="31"/>
      <c r="D53" s="32"/>
      <c r="E53" s="39"/>
      <c r="F53" s="39"/>
      <c r="G53" s="39"/>
      <c r="H53" s="39"/>
      <c r="I53" s="39"/>
      <c r="J53" s="40"/>
    </row>
    <row r="54" spans="1:10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ht="15.75" thickBot="1">
      <c r="A55" s="35" t="s">
        <v>99</v>
      </c>
      <c r="B55" s="16"/>
      <c r="C55" s="15"/>
      <c r="D55" s="16"/>
      <c r="E55" s="15"/>
      <c r="F55" s="15"/>
      <c r="G55" s="15"/>
      <c r="H55" s="15"/>
      <c r="I55" s="15"/>
      <c r="J55" s="15"/>
    </row>
    <row r="56" spans="1:10">
      <c r="A56" s="17">
        <v>5.0999999999999996</v>
      </c>
      <c r="B56" s="18" t="s">
        <v>100</v>
      </c>
      <c r="C56" s="252" t="s">
        <v>118</v>
      </c>
      <c r="D56" s="246"/>
      <c r="E56" s="36">
        <v>93</v>
      </c>
      <c r="F56" s="36">
        <v>94</v>
      </c>
      <c r="G56" s="36">
        <v>95</v>
      </c>
      <c r="H56" s="36">
        <v>96</v>
      </c>
      <c r="I56" s="227"/>
      <c r="J56" s="228"/>
    </row>
    <row r="57" spans="1:10">
      <c r="A57" s="21">
        <v>5.2</v>
      </c>
      <c r="B57" s="15" t="s">
        <v>127</v>
      </c>
      <c r="C57" s="253" t="s">
        <v>128</v>
      </c>
      <c r="D57" s="248"/>
      <c r="E57" s="37">
        <v>97</v>
      </c>
      <c r="F57" s="37">
        <v>98</v>
      </c>
      <c r="G57" s="220"/>
      <c r="H57" s="218"/>
      <c r="I57" s="218"/>
      <c r="J57" s="219"/>
    </row>
    <row r="58" spans="1:10">
      <c r="A58" s="21">
        <v>5.3</v>
      </c>
      <c r="B58" s="15" t="s">
        <v>27</v>
      </c>
      <c r="C58" s="253" t="s">
        <v>124</v>
      </c>
      <c r="D58" s="248"/>
      <c r="E58" s="37">
        <v>99</v>
      </c>
      <c r="F58" s="37">
        <v>100</v>
      </c>
      <c r="G58" s="37">
        <v>101</v>
      </c>
      <c r="H58" s="220"/>
      <c r="I58" s="218"/>
      <c r="J58" s="219"/>
    </row>
    <row r="59" spans="1:10">
      <c r="A59" s="21">
        <v>5.4</v>
      </c>
      <c r="B59" s="15" t="s">
        <v>28</v>
      </c>
      <c r="C59" s="253" t="s">
        <v>29</v>
      </c>
      <c r="D59" s="248"/>
      <c r="E59" s="37">
        <v>102</v>
      </c>
      <c r="F59" s="220"/>
      <c r="G59" s="218"/>
      <c r="H59" s="218"/>
      <c r="I59" s="218"/>
      <c r="J59" s="219"/>
    </row>
    <row r="60" spans="1:10">
      <c r="A60" s="21">
        <v>5.5</v>
      </c>
      <c r="B60" s="15" t="s">
        <v>101</v>
      </c>
      <c r="C60" s="253" t="s">
        <v>119</v>
      </c>
      <c r="D60" s="248"/>
      <c r="E60" s="37" t="s">
        <v>142</v>
      </c>
      <c r="F60" s="37">
        <v>105</v>
      </c>
      <c r="G60" s="37">
        <v>106</v>
      </c>
      <c r="H60" s="37" t="s">
        <v>143</v>
      </c>
      <c r="I60" s="37">
        <v>109</v>
      </c>
      <c r="J60" s="41">
        <v>110</v>
      </c>
    </row>
    <row r="61" spans="1:10">
      <c r="A61" s="21">
        <v>5.6</v>
      </c>
      <c r="B61" s="15" t="s">
        <v>115</v>
      </c>
      <c r="C61" s="253" t="s">
        <v>116</v>
      </c>
      <c r="D61" s="248"/>
      <c r="E61" s="37">
        <v>111</v>
      </c>
      <c r="F61" s="220"/>
      <c r="G61" s="218"/>
      <c r="H61" s="218"/>
      <c r="I61" s="218"/>
      <c r="J61" s="219"/>
    </row>
    <row r="62" spans="1:10">
      <c r="A62" s="21">
        <v>5.7</v>
      </c>
      <c r="B62" s="15" t="s">
        <v>102</v>
      </c>
      <c r="C62" s="253" t="s">
        <v>103</v>
      </c>
      <c r="D62" s="248"/>
      <c r="E62" s="37">
        <v>112</v>
      </c>
      <c r="F62" s="217"/>
      <c r="G62" s="218"/>
      <c r="H62" s="218"/>
      <c r="I62" s="218"/>
      <c r="J62" s="219"/>
    </row>
    <row r="63" spans="1:10">
      <c r="A63" s="21">
        <v>5.8</v>
      </c>
      <c r="B63" s="15" t="s">
        <v>104</v>
      </c>
      <c r="C63" s="253" t="s">
        <v>120</v>
      </c>
      <c r="D63" s="248"/>
      <c r="E63" s="37">
        <v>113</v>
      </c>
      <c r="F63" s="37">
        <v>114</v>
      </c>
      <c r="G63" s="220"/>
      <c r="H63" s="218"/>
      <c r="I63" s="218"/>
      <c r="J63" s="219"/>
    </row>
    <row r="64" spans="1:10">
      <c r="A64" s="21">
        <v>5.9</v>
      </c>
      <c r="B64" s="15" t="s">
        <v>30</v>
      </c>
      <c r="C64" s="253" t="s">
        <v>31</v>
      </c>
      <c r="D64" s="248"/>
      <c r="E64" s="37">
        <v>115</v>
      </c>
      <c r="F64" s="220"/>
      <c r="G64" s="218"/>
      <c r="H64" s="218"/>
      <c r="I64" s="218"/>
      <c r="J64" s="219"/>
    </row>
    <row r="65" spans="1:10" ht="15.75" thickBot="1">
      <c r="A65" s="29">
        <v>5.0999999999999996</v>
      </c>
      <c r="B65" s="45" t="s">
        <v>105</v>
      </c>
      <c r="C65" s="254" t="s">
        <v>106</v>
      </c>
      <c r="D65" s="251"/>
      <c r="E65" s="38">
        <v>116</v>
      </c>
      <c r="F65" s="221"/>
      <c r="G65" s="222"/>
      <c r="H65" s="222"/>
      <c r="I65" s="222"/>
      <c r="J65" s="223"/>
    </row>
    <row r="66" spans="1:10" ht="15.75" thickBot="1">
      <c r="A66" s="29"/>
      <c r="B66" s="30" t="s">
        <v>32</v>
      </c>
      <c r="C66" s="31"/>
      <c r="D66" s="32"/>
      <c r="E66" s="39"/>
      <c r="F66" s="39"/>
      <c r="G66" s="39"/>
      <c r="H66" s="39"/>
      <c r="I66" s="39"/>
      <c r="J66" s="40"/>
    </row>
    <row r="67" spans="1:10">
      <c r="A67" s="16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15.75" thickBot="1">
      <c r="A68" s="35" t="s">
        <v>54</v>
      </c>
      <c r="B68" s="16"/>
      <c r="C68" s="15"/>
      <c r="D68" s="16"/>
      <c r="E68" s="15"/>
      <c r="F68" s="30"/>
      <c r="G68" s="30"/>
      <c r="H68" s="30"/>
      <c r="I68" s="30"/>
      <c r="J68" s="30"/>
    </row>
    <row r="69" spans="1:10">
      <c r="A69" s="17">
        <v>6.1</v>
      </c>
      <c r="B69" s="18" t="s">
        <v>107</v>
      </c>
      <c r="C69" s="252" t="s">
        <v>33</v>
      </c>
      <c r="D69" s="246"/>
      <c r="E69" s="36">
        <v>117</v>
      </c>
      <c r="F69" s="224"/>
      <c r="G69" s="225"/>
      <c r="H69" s="225"/>
      <c r="I69" s="225"/>
      <c r="J69" s="226"/>
    </row>
    <row r="70" spans="1:10">
      <c r="A70" s="21">
        <v>6.2</v>
      </c>
      <c r="B70" s="15" t="s">
        <v>34</v>
      </c>
      <c r="C70" s="253" t="s">
        <v>35</v>
      </c>
      <c r="D70" s="248"/>
      <c r="E70" s="37">
        <v>118</v>
      </c>
      <c r="F70" s="212"/>
      <c r="G70" s="213"/>
      <c r="H70" s="213"/>
      <c r="I70" s="213"/>
      <c r="J70" s="214"/>
    </row>
    <row r="71" spans="1:10">
      <c r="A71" s="21">
        <v>6.3</v>
      </c>
      <c r="B71" s="15" t="s">
        <v>36</v>
      </c>
      <c r="C71" s="253" t="s">
        <v>37</v>
      </c>
      <c r="D71" s="248"/>
      <c r="E71" s="37">
        <v>119</v>
      </c>
      <c r="F71" s="212"/>
      <c r="G71" s="213"/>
      <c r="H71" s="213"/>
      <c r="I71" s="213"/>
      <c r="J71" s="214"/>
    </row>
    <row r="72" spans="1:10">
      <c r="A72" s="21">
        <v>6.4</v>
      </c>
      <c r="B72" s="15" t="s">
        <v>38</v>
      </c>
      <c r="C72" s="253" t="s">
        <v>39</v>
      </c>
      <c r="D72" s="248"/>
      <c r="E72" s="37">
        <v>120</v>
      </c>
      <c r="F72" s="212"/>
      <c r="G72" s="213"/>
      <c r="H72" s="213"/>
      <c r="I72" s="213"/>
      <c r="J72" s="214"/>
    </row>
    <row r="73" spans="1:10">
      <c r="A73" s="21">
        <v>6.5</v>
      </c>
      <c r="B73" s="15" t="s">
        <v>40</v>
      </c>
      <c r="C73" s="253" t="s">
        <v>41</v>
      </c>
      <c r="D73" s="248"/>
      <c r="E73" s="37">
        <v>121</v>
      </c>
      <c r="F73" s="212"/>
      <c r="G73" s="213"/>
      <c r="H73" s="213"/>
      <c r="I73" s="213"/>
      <c r="J73" s="214"/>
    </row>
    <row r="74" spans="1:10">
      <c r="A74" s="21">
        <v>6.6</v>
      </c>
      <c r="B74" s="15" t="s">
        <v>42</v>
      </c>
      <c r="C74" s="253" t="s">
        <v>43</v>
      </c>
      <c r="D74" s="248"/>
      <c r="E74" s="37">
        <v>122</v>
      </c>
      <c r="F74" s="212"/>
      <c r="G74" s="213"/>
      <c r="H74" s="213"/>
      <c r="I74" s="213"/>
      <c r="J74" s="214"/>
    </row>
    <row r="75" spans="1:10">
      <c r="A75" s="21">
        <v>6.7</v>
      </c>
      <c r="B75" s="15" t="s">
        <v>44</v>
      </c>
      <c r="C75" s="253" t="s">
        <v>45</v>
      </c>
      <c r="D75" s="248"/>
      <c r="E75" s="37">
        <v>123</v>
      </c>
      <c r="F75" s="212"/>
      <c r="G75" s="213"/>
      <c r="H75" s="213"/>
      <c r="I75" s="213"/>
      <c r="J75" s="214"/>
    </row>
    <row r="76" spans="1:10">
      <c r="A76" s="21">
        <v>6.8</v>
      </c>
      <c r="B76" s="15" t="s">
        <v>46</v>
      </c>
      <c r="C76" s="253" t="s">
        <v>47</v>
      </c>
      <c r="D76" s="248"/>
      <c r="E76" s="37">
        <v>124</v>
      </c>
      <c r="F76" s="212"/>
      <c r="G76" s="213"/>
      <c r="H76" s="213"/>
      <c r="I76" s="213"/>
      <c r="J76" s="214"/>
    </row>
    <row r="77" spans="1:10">
      <c r="A77" s="21">
        <v>6.9</v>
      </c>
      <c r="B77" s="15" t="s">
        <v>48</v>
      </c>
      <c r="C77" s="253" t="s">
        <v>49</v>
      </c>
      <c r="D77" s="248"/>
      <c r="E77" s="37">
        <v>125</v>
      </c>
      <c r="F77" s="212"/>
      <c r="G77" s="213"/>
      <c r="H77" s="213"/>
      <c r="I77" s="213"/>
      <c r="J77" s="214"/>
    </row>
    <row r="78" spans="1:10" ht="15.75" thickBot="1">
      <c r="A78" s="29">
        <v>6.1</v>
      </c>
      <c r="B78" s="30" t="s">
        <v>50</v>
      </c>
      <c r="C78" s="254" t="s">
        <v>117</v>
      </c>
      <c r="D78" s="251"/>
      <c r="E78" s="38">
        <v>126</v>
      </c>
      <c r="F78" s="212"/>
      <c r="G78" s="213"/>
      <c r="H78" s="213"/>
      <c r="I78" s="213"/>
      <c r="J78" s="214"/>
    </row>
    <row r="79" spans="1:10" ht="15.75" thickBot="1">
      <c r="A79" s="29"/>
      <c r="B79" s="30" t="s">
        <v>51</v>
      </c>
      <c r="C79" s="31"/>
      <c r="D79" s="32"/>
      <c r="E79" s="39"/>
      <c r="F79" s="39"/>
      <c r="G79" s="39"/>
      <c r="H79" s="39"/>
      <c r="I79" s="39"/>
      <c r="J79" s="40"/>
    </row>
    <row r="81" spans="2:4">
      <c r="B81" s="2" t="s">
        <v>149</v>
      </c>
      <c r="C81" s="2"/>
      <c r="D81" s="2"/>
    </row>
  </sheetData>
  <mergeCells count="116">
    <mergeCell ref="C51:D51"/>
    <mergeCell ref="C52:D52"/>
    <mergeCell ref="C56:D56"/>
    <mergeCell ref="C57:D57"/>
    <mergeCell ref="C58:D58"/>
    <mergeCell ref="C59:D59"/>
    <mergeCell ref="C77:D77"/>
    <mergeCell ref="C78:D78"/>
    <mergeCell ref="C70:D70"/>
    <mergeCell ref="C71:D71"/>
    <mergeCell ref="C72:D72"/>
    <mergeCell ref="C73:D73"/>
    <mergeCell ref="C74:D74"/>
    <mergeCell ref="C60:D60"/>
    <mergeCell ref="C61:D61"/>
    <mergeCell ref="C62:D62"/>
    <mergeCell ref="C63:D63"/>
    <mergeCell ref="C64:D64"/>
    <mergeCell ref="C65:D65"/>
    <mergeCell ref="C69:D69"/>
    <mergeCell ref="C75:D75"/>
    <mergeCell ref="C76:D76"/>
    <mergeCell ref="C39:D39"/>
    <mergeCell ref="C43:D43"/>
    <mergeCell ref="C44:D44"/>
    <mergeCell ref="C45:D45"/>
    <mergeCell ref="C46:D46"/>
    <mergeCell ref="C47:D47"/>
    <mergeCell ref="C48:D48"/>
    <mergeCell ref="C49:D49"/>
    <mergeCell ref="C50:D50"/>
    <mergeCell ref="C27:D27"/>
    <mergeCell ref="C31:D31"/>
    <mergeCell ref="C32:D32"/>
    <mergeCell ref="C33:D33"/>
    <mergeCell ref="C34:D34"/>
    <mergeCell ref="C35:D35"/>
    <mergeCell ref="C36:D36"/>
    <mergeCell ref="C37:D37"/>
    <mergeCell ref="C38:D38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B6:B7"/>
    <mergeCell ref="D6:D7"/>
    <mergeCell ref="E6:E7"/>
    <mergeCell ref="C9:D9"/>
    <mergeCell ref="C10:D10"/>
    <mergeCell ref="C11:D11"/>
    <mergeCell ref="C12:D12"/>
    <mergeCell ref="C13:D13"/>
    <mergeCell ref="C14:D14"/>
    <mergeCell ref="F12:J12"/>
    <mergeCell ref="I13:J13"/>
    <mergeCell ref="G18:J18"/>
    <mergeCell ref="H19:J19"/>
    <mergeCell ref="F20:J20"/>
    <mergeCell ref="I6:I7"/>
    <mergeCell ref="J6:J7"/>
    <mergeCell ref="F10:J10"/>
    <mergeCell ref="F11:J11"/>
    <mergeCell ref="F6:F7"/>
    <mergeCell ref="G6:G7"/>
    <mergeCell ref="H6:H7"/>
    <mergeCell ref="F31:J31"/>
    <mergeCell ref="H32:J32"/>
    <mergeCell ref="I35:J35"/>
    <mergeCell ref="H36:J36"/>
    <mergeCell ref="G37:J37"/>
    <mergeCell ref="F21:J21"/>
    <mergeCell ref="F22:J22"/>
    <mergeCell ref="F24:J24"/>
    <mergeCell ref="F26:J26"/>
    <mergeCell ref="F27:J27"/>
    <mergeCell ref="G23:J23"/>
    <mergeCell ref="G25:J25"/>
    <mergeCell ref="H52:J52"/>
    <mergeCell ref="G51:J51"/>
    <mergeCell ref="G50:J50"/>
    <mergeCell ref="F43:J43"/>
    <mergeCell ref="F44:J44"/>
    <mergeCell ref="F45:J45"/>
    <mergeCell ref="F46:J46"/>
    <mergeCell ref="F47:J47"/>
    <mergeCell ref="F49:J49"/>
    <mergeCell ref="I48:J48"/>
    <mergeCell ref="A2:J2"/>
    <mergeCell ref="A1:J1"/>
    <mergeCell ref="F75:J75"/>
    <mergeCell ref="F76:J76"/>
    <mergeCell ref="F77:J77"/>
    <mergeCell ref="F78:J78"/>
    <mergeCell ref="A8:B8"/>
    <mergeCell ref="F70:J70"/>
    <mergeCell ref="F71:J71"/>
    <mergeCell ref="F72:J72"/>
    <mergeCell ref="F73:J73"/>
    <mergeCell ref="F74:J74"/>
    <mergeCell ref="F62:J62"/>
    <mergeCell ref="G63:J63"/>
    <mergeCell ref="F64:J64"/>
    <mergeCell ref="F65:J65"/>
    <mergeCell ref="F69:J69"/>
    <mergeCell ref="I56:J56"/>
    <mergeCell ref="G57:J57"/>
    <mergeCell ref="H58:J58"/>
    <mergeCell ref="F59:J59"/>
    <mergeCell ref="F61:J61"/>
    <mergeCell ref="H38:J38"/>
    <mergeCell ref="I39:J39"/>
  </mergeCells>
  <pageMargins left="0.7" right="0.7" top="0.75" bottom="0.75" header="0.3" footer="0.3"/>
  <pageSetup scale="80" orientation="landscape" r:id="rId1"/>
  <headerFooter>
    <oddHeader>&amp;F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4"/>
  <sheetViews>
    <sheetView tabSelected="1" zoomScale="95" zoomScaleNormal="95" workbookViewId="0">
      <pane ySplit="7" topLeftCell="A8" activePane="bottomLeft" state="frozen"/>
      <selection pane="bottomLeft" activeCell="E18" sqref="E18:L18"/>
    </sheetView>
  </sheetViews>
  <sheetFormatPr defaultRowHeight="15"/>
  <cols>
    <col min="1" max="1" width="6.28515625" style="101" customWidth="1"/>
    <col min="2" max="2" width="9.140625" style="101"/>
    <col min="3" max="3" width="10.28515625" style="101" customWidth="1"/>
    <col min="4" max="6" width="9.140625" style="101"/>
    <col min="7" max="7" width="10.42578125" style="101" customWidth="1"/>
    <col min="8" max="8" width="10.85546875" style="101" customWidth="1"/>
    <col min="9" max="9" width="12.140625" style="101" customWidth="1"/>
    <col min="10" max="11" width="9.140625" style="101"/>
    <col min="12" max="12" width="10.42578125" style="101" customWidth="1"/>
    <col min="13" max="13" width="11.140625" style="101" customWidth="1"/>
    <col min="14" max="15" width="9.140625" style="101"/>
    <col min="16" max="16" width="9.140625" style="101" customWidth="1"/>
    <col min="17" max="17" width="2.140625" style="101" customWidth="1"/>
    <col min="18" max="19" width="9.140625" style="101"/>
    <col min="20" max="20" width="9.140625" style="101" customWidth="1"/>
    <col min="21" max="21" width="2.7109375" style="101" customWidth="1"/>
    <col min="22" max="22" width="9.140625" style="101"/>
    <col min="23" max="23" width="10.5703125" style="101" customWidth="1"/>
    <col min="24" max="24" width="3" style="101" customWidth="1"/>
    <col min="25" max="16384" width="9.140625" style="101"/>
  </cols>
  <sheetData>
    <row r="1" spans="1:24" ht="25.5">
      <c r="A1" s="100"/>
      <c r="B1" s="304" t="s">
        <v>587</v>
      </c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63"/>
      <c r="R1" s="63"/>
      <c r="S1" s="63"/>
    </row>
    <row r="2" spans="1:24" ht="25.5">
      <c r="A2" s="100"/>
      <c r="B2" s="275" t="s">
        <v>658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63"/>
    </row>
    <row r="3" spans="1:24" ht="25.5">
      <c r="A3" s="100"/>
      <c r="B3" s="285" t="s">
        <v>152</v>
      </c>
      <c r="C3" s="285"/>
      <c r="D3" s="285"/>
      <c r="E3" s="285"/>
      <c r="F3" s="285"/>
      <c r="G3" s="285"/>
      <c r="H3" s="285"/>
      <c r="I3" s="153"/>
      <c r="J3" s="153"/>
      <c r="K3" s="153"/>
      <c r="L3" s="153"/>
      <c r="M3" s="153"/>
      <c r="N3" s="153"/>
      <c r="O3" s="153"/>
      <c r="P3" s="153"/>
      <c r="Q3" s="153"/>
      <c r="R3" s="102"/>
      <c r="S3" s="102"/>
      <c r="T3" s="102"/>
    </row>
    <row r="4" spans="1:24" ht="45.75" customHeight="1">
      <c r="A4" s="100"/>
      <c r="B4" s="297" t="s">
        <v>586</v>
      </c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9"/>
      <c r="R4" s="102"/>
      <c r="S4" s="102"/>
      <c r="T4" s="103"/>
      <c r="X4" s="198"/>
    </row>
    <row r="5" spans="1:24" ht="15.75" customHeight="1" thickBot="1"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50"/>
      <c r="O5" s="150"/>
      <c r="P5" s="150"/>
      <c r="R5" s="149"/>
      <c r="S5" s="149"/>
      <c r="T5" s="149"/>
      <c r="X5" s="198"/>
    </row>
    <row r="6" spans="1:24" ht="16.5" customHeight="1">
      <c r="A6" s="276" t="s">
        <v>221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8"/>
      <c r="M6" s="283" t="s">
        <v>649</v>
      </c>
      <c r="N6" s="257" t="s">
        <v>230</v>
      </c>
      <c r="O6" s="258"/>
      <c r="P6" s="259"/>
      <c r="R6" s="257" t="s">
        <v>231</v>
      </c>
      <c r="S6" s="258"/>
      <c r="T6" s="259"/>
    </row>
    <row r="7" spans="1:24" ht="15.75" customHeight="1" thickBot="1">
      <c r="A7" s="257"/>
      <c r="B7" s="258"/>
      <c r="C7" s="258"/>
      <c r="D7" s="258"/>
      <c r="E7" s="258"/>
      <c r="F7" s="258"/>
      <c r="G7" s="258"/>
      <c r="H7" s="258"/>
      <c r="I7" s="258"/>
      <c r="J7" s="258"/>
      <c r="K7" s="258"/>
      <c r="L7" s="259"/>
      <c r="M7" s="284"/>
      <c r="N7" s="260"/>
      <c r="O7" s="261"/>
      <c r="P7" s="262"/>
      <c r="R7" s="260"/>
      <c r="S7" s="261"/>
      <c r="T7" s="262"/>
    </row>
    <row r="8" spans="1:24" ht="18">
      <c r="A8" s="105" t="s">
        <v>352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4" ht="15.75">
      <c r="A9" s="107"/>
      <c r="B9" s="108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9"/>
      <c r="S9" s="109"/>
      <c r="T9" s="110"/>
    </row>
    <row r="10" spans="1:24" ht="15.75">
      <c r="A10" s="107">
        <v>1</v>
      </c>
      <c r="B10" s="102" t="s">
        <v>589</v>
      </c>
      <c r="C10" s="111"/>
      <c r="D10" s="102"/>
      <c r="E10" s="102"/>
      <c r="F10" s="300"/>
      <c r="G10" s="300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</row>
    <row r="11" spans="1:24" ht="15.75">
      <c r="A11" s="107"/>
      <c r="B11" s="102"/>
      <c r="C11" s="111"/>
      <c r="D11" s="102"/>
      <c r="E11" s="102"/>
      <c r="F11" s="151"/>
      <c r="G11" s="151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4" ht="15.75">
      <c r="A12" s="107">
        <v>2</v>
      </c>
      <c r="B12" s="102" t="s">
        <v>601</v>
      </c>
      <c r="C12" s="102"/>
      <c r="D12" s="102"/>
      <c r="E12" s="102"/>
      <c r="F12" s="279"/>
      <c r="G12" s="280"/>
      <c r="H12" s="280"/>
      <c r="I12" s="280"/>
      <c r="J12" s="280"/>
      <c r="K12" s="280"/>
      <c r="L12" s="280"/>
      <c r="M12" s="280"/>
      <c r="N12" s="280"/>
      <c r="O12" s="280"/>
      <c r="P12" s="281"/>
      <c r="T12" s="102"/>
    </row>
    <row r="13" spans="1:24" ht="15.75">
      <c r="A13" s="107"/>
      <c r="B13" s="102" t="s">
        <v>603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4" ht="15.75">
      <c r="A14" s="107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4" ht="15.75">
      <c r="A15" s="107">
        <v>3</v>
      </c>
      <c r="B15" s="102" t="s">
        <v>602</v>
      </c>
      <c r="C15" s="102"/>
      <c r="D15" s="102"/>
      <c r="E15" s="102"/>
      <c r="F15" s="102"/>
      <c r="G15" s="279"/>
      <c r="H15" s="280"/>
      <c r="I15" s="280"/>
      <c r="J15" s="280"/>
      <c r="K15" s="280"/>
      <c r="L15" s="280"/>
      <c r="M15" s="281"/>
      <c r="Q15" s="102"/>
      <c r="R15" s="102"/>
      <c r="S15" s="102"/>
      <c r="T15" s="102"/>
    </row>
    <row r="16" spans="1:24" ht="15.75">
      <c r="A16" s="107"/>
      <c r="B16" s="102"/>
      <c r="C16" s="102"/>
      <c r="D16" s="102"/>
      <c r="E16" s="102"/>
      <c r="F16" s="102"/>
      <c r="G16" s="102"/>
      <c r="H16" s="102"/>
      <c r="I16" s="102"/>
      <c r="J16" s="151"/>
      <c r="K16" s="151"/>
      <c r="L16" s="151"/>
      <c r="M16" s="151"/>
      <c r="N16" s="151"/>
      <c r="O16" s="151"/>
      <c r="P16" s="151"/>
      <c r="Q16" s="102"/>
      <c r="R16" s="102"/>
      <c r="S16" s="102"/>
      <c r="T16" s="102"/>
    </row>
    <row r="17" spans="1:20" ht="15.75">
      <c r="A17" s="107">
        <v>4</v>
      </c>
      <c r="B17" s="102" t="s">
        <v>604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0" ht="15.75">
      <c r="A18" s="107"/>
      <c r="B18" s="102" t="s">
        <v>158</v>
      </c>
      <c r="C18" s="102"/>
      <c r="D18" s="102"/>
      <c r="E18" s="286"/>
      <c r="F18" s="287"/>
      <c r="G18" s="287"/>
      <c r="H18" s="288"/>
      <c r="I18" s="288"/>
      <c r="J18" s="288"/>
      <c r="K18" s="288"/>
      <c r="L18" s="289"/>
      <c r="M18" s="102"/>
      <c r="N18" s="102"/>
      <c r="O18" s="102"/>
      <c r="P18" s="102"/>
      <c r="Q18" s="102"/>
      <c r="R18" s="102"/>
      <c r="S18" s="102"/>
      <c r="T18" s="102"/>
    </row>
    <row r="19" spans="1:20" ht="15.75">
      <c r="A19" s="107"/>
      <c r="B19" s="102" t="s">
        <v>159</v>
      </c>
      <c r="C19" s="102"/>
      <c r="D19" s="282"/>
      <c r="E19" s="282"/>
      <c r="F19" s="282"/>
      <c r="G19" s="28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:20" ht="15.75">
      <c r="A20" s="107"/>
      <c r="B20" s="102" t="s">
        <v>160</v>
      </c>
      <c r="C20" s="102"/>
      <c r="D20" s="282"/>
      <c r="E20" s="282"/>
      <c r="F20" s="282"/>
      <c r="G20" s="282"/>
      <c r="H20" s="102" t="s">
        <v>161</v>
      </c>
      <c r="I20" s="102"/>
      <c r="J20" s="282"/>
      <c r="K20" s="282"/>
      <c r="L20" s="282"/>
      <c r="M20" s="282"/>
      <c r="N20" s="102"/>
      <c r="O20" s="102"/>
      <c r="P20" s="102"/>
      <c r="Q20" s="102"/>
      <c r="R20" s="102"/>
      <c r="S20" s="102"/>
      <c r="T20" s="102"/>
    </row>
    <row r="21" spans="1:20" ht="15.75">
      <c r="A21" s="107"/>
      <c r="B21" s="102" t="s">
        <v>162</v>
      </c>
      <c r="C21" s="102"/>
      <c r="D21" s="282"/>
      <c r="E21" s="282"/>
      <c r="F21" s="282"/>
      <c r="G21" s="282"/>
      <c r="H21" s="102" t="s">
        <v>163</v>
      </c>
      <c r="I21" s="102"/>
      <c r="J21" s="282"/>
      <c r="K21" s="282"/>
      <c r="L21" s="282"/>
      <c r="M21" s="282"/>
      <c r="N21" s="102"/>
      <c r="O21" s="102"/>
      <c r="P21" s="102"/>
      <c r="Q21" s="102"/>
      <c r="R21" s="102"/>
      <c r="S21" s="102"/>
      <c r="T21" s="102"/>
    </row>
    <row r="22" spans="1:20" ht="15.75">
      <c r="A22" s="107"/>
      <c r="B22" s="102" t="s">
        <v>164</v>
      </c>
      <c r="C22" s="102"/>
      <c r="D22" s="282"/>
      <c r="E22" s="282"/>
      <c r="F22" s="282"/>
      <c r="G22" s="282"/>
      <c r="H22" s="102" t="s">
        <v>369</v>
      </c>
      <c r="I22" s="102"/>
      <c r="J22" s="282"/>
      <c r="K22" s="282"/>
      <c r="L22" s="282"/>
      <c r="M22" s="282"/>
      <c r="N22" s="102"/>
      <c r="O22" s="102"/>
      <c r="P22" s="102"/>
      <c r="Q22" s="102"/>
      <c r="R22" s="102"/>
      <c r="S22" s="102"/>
      <c r="T22" s="102"/>
    </row>
    <row r="23" spans="1:20" ht="15.75">
      <c r="A23" s="107"/>
      <c r="B23" s="102" t="s">
        <v>165</v>
      </c>
      <c r="C23" s="102"/>
      <c r="D23" s="293"/>
      <c r="E23" s="288"/>
      <c r="F23" s="288"/>
      <c r="G23" s="288"/>
      <c r="H23" s="288"/>
      <c r="I23" s="288"/>
      <c r="J23" s="288"/>
      <c r="K23" s="289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0" ht="15.75">
      <c r="A24" s="107"/>
      <c r="B24" s="102"/>
      <c r="C24" s="102"/>
      <c r="D24" s="151"/>
      <c r="E24" s="151"/>
      <c r="F24" s="151"/>
      <c r="G24" s="151"/>
      <c r="H24" s="151"/>
      <c r="I24" s="151"/>
      <c r="J24" s="151"/>
      <c r="K24" s="151"/>
      <c r="L24" s="102"/>
      <c r="M24" s="102"/>
      <c r="N24" s="102"/>
      <c r="O24" s="102"/>
      <c r="P24" s="102"/>
      <c r="Q24" s="102"/>
      <c r="R24" s="102"/>
      <c r="S24" s="102"/>
      <c r="T24" s="102"/>
    </row>
    <row r="25" spans="1:20" ht="15.75">
      <c r="A25" s="107">
        <v>5</v>
      </c>
      <c r="B25" s="102" t="s">
        <v>605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</row>
    <row r="26" spans="1:20" ht="15.75">
      <c r="A26" s="107"/>
      <c r="B26" s="102" t="s">
        <v>166</v>
      </c>
      <c r="C26" s="102"/>
      <c r="D26" s="286"/>
      <c r="E26" s="287"/>
      <c r="F26" s="287"/>
      <c r="G26" s="288"/>
      <c r="H26" s="288"/>
      <c r="I26" s="288"/>
      <c r="J26" s="288"/>
      <c r="K26" s="289"/>
      <c r="L26" s="102"/>
      <c r="M26" s="102"/>
      <c r="N26" s="102"/>
      <c r="O26" s="102"/>
      <c r="P26" s="102"/>
      <c r="Q26" s="102"/>
      <c r="R26" s="102"/>
      <c r="S26" s="102"/>
      <c r="T26" s="102"/>
    </row>
    <row r="27" spans="1:20" ht="15.75">
      <c r="A27" s="107"/>
      <c r="B27" s="102" t="s">
        <v>159</v>
      </c>
      <c r="C27" s="102"/>
      <c r="D27" s="282"/>
      <c r="E27" s="282"/>
      <c r="F27" s="282"/>
      <c r="G27" s="28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0" ht="15.75">
      <c r="A28" s="107"/>
      <c r="B28" s="102" t="s">
        <v>160</v>
      </c>
      <c r="C28" s="102"/>
      <c r="D28" s="282"/>
      <c r="E28" s="282"/>
      <c r="F28" s="282"/>
      <c r="G28" s="282"/>
      <c r="H28" s="102" t="s">
        <v>161</v>
      </c>
      <c r="I28" s="102"/>
      <c r="J28" s="282"/>
      <c r="K28" s="282"/>
      <c r="L28" s="282"/>
      <c r="M28" s="282"/>
      <c r="N28" s="102"/>
      <c r="O28" s="102"/>
      <c r="P28" s="102"/>
      <c r="Q28" s="102"/>
      <c r="R28" s="102"/>
      <c r="S28" s="102"/>
      <c r="T28" s="102"/>
    </row>
    <row r="29" spans="1:20" ht="15.75">
      <c r="A29" s="107"/>
      <c r="B29" s="102" t="s">
        <v>162</v>
      </c>
      <c r="C29" s="102"/>
      <c r="D29" s="282"/>
      <c r="E29" s="282"/>
      <c r="F29" s="282"/>
      <c r="G29" s="282"/>
      <c r="H29" s="102" t="s">
        <v>163</v>
      </c>
      <c r="I29" s="102"/>
      <c r="J29" s="282"/>
      <c r="K29" s="282"/>
      <c r="L29" s="282"/>
      <c r="M29" s="282"/>
      <c r="N29" s="102"/>
      <c r="O29" s="102"/>
      <c r="P29" s="102"/>
      <c r="Q29" s="102"/>
      <c r="R29" s="102"/>
      <c r="S29" s="102"/>
      <c r="T29" s="102"/>
    </row>
    <row r="30" spans="1:20" ht="15.75">
      <c r="A30" s="107"/>
      <c r="B30" s="102" t="s">
        <v>164</v>
      </c>
      <c r="C30" s="102"/>
      <c r="D30" s="282"/>
      <c r="E30" s="282"/>
      <c r="F30" s="282"/>
      <c r="G30" s="282"/>
      <c r="H30" s="102" t="s">
        <v>369</v>
      </c>
      <c r="I30" s="102"/>
      <c r="J30" s="282"/>
      <c r="K30" s="282"/>
      <c r="L30" s="282"/>
      <c r="M30" s="282"/>
      <c r="N30" s="102"/>
      <c r="O30" s="102"/>
      <c r="P30" s="102"/>
      <c r="Q30" s="102"/>
      <c r="R30" s="102"/>
      <c r="S30" s="102"/>
      <c r="T30" s="102"/>
    </row>
    <row r="31" spans="1:20" ht="15.75">
      <c r="A31" s="107"/>
      <c r="B31" s="102" t="s">
        <v>165</v>
      </c>
      <c r="C31" s="102"/>
      <c r="D31" s="293"/>
      <c r="E31" s="288"/>
      <c r="F31" s="288"/>
      <c r="G31" s="288"/>
      <c r="H31" s="288"/>
      <c r="I31" s="288"/>
      <c r="J31" s="288"/>
      <c r="K31" s="289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0" ht="15.75">
      <c r="A32" s="107"/>
      <c r="B32" s="102"/>
      <c r="C32" s="102"/>
      <c r="D32" s="151"/>
      <c r="E32" s="151"/>
      <c r="F32" s="151"/>
      <c r="G32" s="151"/>
      <c r="H32" s="151"/>
      <c r="I32" s="151"/>
      <c r="J32" s="151"/>
      <c r="K32" s="151"/>
      <c r="L32" s="102"/>
      <c r="M32" s="102"/>
      <c r="N32" s="102"/>
      <c r="O32" s="102"/>
      <c r="P32" s="102"/>
      <c r="Q32" s="102"/>
      <c r="R32" s="102"/>
      <c r="S32" s="102"/>
      <c r="T32" s="102"/>
    </row>
    <row r="33" spans="1:20" ht="15.75">
      <c r="A33" s="107">
        <v>6</v>
      </c>
      <c r="B33" s="102" t="s">
        <v>606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0" ht="15.75">
      <c r="A34" s="107"/>
      <c r="B34" s="102" t="s">
        <v>166</v>
      </c>
      <c r="C34" s="102"/>
      <c r="D34" s="286"/>
      <c r="E34" s="287"/>
      <c r="F34" s="287"/>
      <c r="G34" s="288"/>
      <c r="H34" s="288"/>
      <c r="I34" s="288"/>
      <c r="J34" s="288"/>
      <c r="K34" s="289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1:20" ht="15.75">
      <c r="A35" s="107"/>
      <c r="B35" s="102" t="s">
        <v>159</v>
      </c>
      <c r="C35" s="102"/>
      <c r="D35" s="282"/>
      <c r="E35" s="282"/>
      <c r="F35" s="282"/>
      <c r="G35" s="28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</row>
    <row r="36" spans="1:20" ht="15.75">
      <c r="A36" s="107"/>
      <c r="B36" s="102" t="s">
        <v>160</v>
      </c>
      <c r="C36" s="102"/>
      <c r="D36" s="282"/>
      <c r="E36" s="282"/>
      <c r="F36" s="282"/>
      <c r="G36" s="282"/>
      <c r="H36" s="102" t="s">
        <v>161</v>
      </c>
      <c r="I36" s="102"/>
      <c r="J36" s="282"/>
      <c r="K36" s="282"/>
      <c r="L36" s="282"/>
      <c r="M36" s="282"/>
      <c r="N36" s="102"/>
      <c r="O36" s="102"/>
      <c r="P36" s="102"/>
      <c r="Q36" s="102"/>
      <c r="R36" s="102"/>
      <c r="S36" s="102"/>
      <c r="T36" s="102"/>
    </row>
    <row r="37" spans="1:20" ht="15.75">
      <c r="A37" s="107"/>
      <c r="B37" s="102" t="s">
        <v>162</v>
      </c>
      <c r="C37" s="102"/>
      <c r="D37" s="282"/>
      <c r="E37" s="282"/>
      <c r="F37" s="282"/>
      <c r="G37" s="282"/>
      <c r="H37" s="102" t="s">
        <v>163</v>
      </c>
      <c r="I37" s="102"/>
      <c r="J37" s="282"/>
      <c r="K37" s="282"/>
      <c r="L37" s="282"/>
      <c r="M37" s="282"/>
      <c r="N37" s="102"/>
      <c r="O37" s="102"/>
      <c r="P37" s="102"/>
      <c r="Q37" s="102"/>
      <c r="R37" s="102"/>
      <c r="S37" s="102"/>
      <c r="T37" s="102"/>
    </row>
    <row r="38" spans="1:20" ht="15.75">
      <c r="A38" s="107"/>
      <c r="B38" s="102" t="s">
        <v>164</v>
      </c>
      <c r="C38" s="102"/>
      <c r="D38" s="282"/>
      <c r="E38" s="282"/>
      <c r="F38" s="282"/>
      <c r="G38" s="282"/>
      <c r="H38" s="102" t="s">
        <v>369</v>
      </c>
      <c r="I38" s="102"/>
      <c r="J38" s="282"/>
      <c r="K38" s="282"/>
      <c r="L38" s="282"/>
      <c r="M38" s="282"/>
      <c r="N38" s="102"/>
      <c r="O38" s="102"/>
      <c r="P38" s="102"/>
      <c r="Q38" s="102"/>
      <c r="R38" s="102"/>
      <c r="S38" s="102"/>
      <c r="T38" s="102"/>
    </row>
    <row r="39" spans="1:20" ht="15.75">
      <c r="A39" s="107"/>
      <c r="B39" s="102" t="s">
        <v>165</v>
      </c>
      <c r="C39" s="102"/>
      <c r="D39" s="293"/>
      <c r="E39" s="288"/>
      <c r="F39" s="288"/>
      <c r="G39" s="288"/>
      <c r="H39" s="288"/>
      <c r="I39" s="288"/>
      <c r="J39" s="288"/>
      <c r="K39" s="289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1:20" ht="15.75">
      <c r="A40" s="107"/>
      <c r="B40" s="102"/>
      <c r="C40" s="102"/>
      <c r="D40" s="151"/>
      <c r="E40" s="151"/>
      <c r="F40" s="151"/>
      <c r="G40" s="151"/>
      <c r="H40" s="151"/>
      <c r="I40" s="151"/>
      <c r="J40" s="151"/>
      <c r="K40" s="151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0" ht="15.75">
      <c r="A41" s="107">
        <v>7</v>
      </c>
      <c r="B41" s="102" t="s">
        <v>607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>
      <c r="A42" s="107"/>
      <c r="B42" s="102" t="s">
        <v>166</v>
      </c>
      <c r="C42" s="102"/>
      <c r="D42" s="286"/>
      <c r="E42" s="287"/>
      <c r="F42" s="287"/>
      <c r="G42" s="288"/>
      <c r="H42" s="288"/>
      <c r="I42" s="288"/>
      <c r="J42" s="288"/>
      <c r="K42" s="289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0" ht="15.75">
      <c r="A43" s="107"/>
      <c r="B43" s="102" t="s">
        <v>199</v>
      </c>
      <c r="C43" s="102"/>
      <c r="D43" s="112"/>
      <c r="E43" s="301"/>
      <c r="F43" s="302"/>
      <c r="G43" s="302"/>
      <c r="H43" s="302"/>
      <c r="I43" s="302"/>
      <c r="J43" s="302"/>
      <c r="K43" s="302"/>
      <c r="L43" s="303"/>
      <c r="P43" s="102"/>
      <c r="Q43" s="102"/>
      <c r="R43" s="102"/>
      <c r="S43" s="102"/>
      <c r="T43" s="102"/>
    </row>
    <row r="44" spans="1:20" ht="15.75">
      <c r="A44" s="107"/>
      <c r="B44" s="102" t="s">
        <v>159</v>
      </c>
      <c r="C44" s="102"/>
      <c r="D44" s="282"/>
      <c r="E44" s="282"/>
      <c r="F44" s="282"/>
      <c r="G44" s="28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</row>
    <row r="45" spans="1:20" ht="15.75">
      <c r="A45" s="107"/>
      <c r="B45" s="102" t="s">
        <v>160</v>
      </c>
      <c r="C45" s="102"/>
      <c r="D45" s="282"/>
      <c r="E45" s="282"/>
      <c r="F45" s="282"/>
      <c r="G45" s="282"/>
      <c r="H45" s="102" t="s">
        <v>161</v>
      </c>
      <c r="I45" s="102"/>
      <c r="J45" s="282"/>
      <c r="K45" s="282"/>
      <c r="L45" s="282"/>
      <c r="M45" s="282"/>
      <c r="N45" s="102"/>
      <c r="O45" s="102"/>
      <c r="P45" s="102"/>
      <c r="Q45" s="102"/>
      <c r="R45" s="102"/>
      <c r="S45" s="102"/>
      <c r="T45" s="102"/>
    </row>
    <row r="46" spans="1:20" ht="15.75">
      <c r="A46" s="107"/>
      <c r="B46" s="102" t="s">
        <v>162</v>
      </c>
      <c r="C46" s="102"/>
      <c r="D46" s="282"/>
      <c r="E46" s="282"/>
      <c r="F46" s="282"/>
      <c r="G46" s="282"/>
      <c r="H46" s="102" t="s">
        <v>163</v>
      </c>
      <c r="I46" s="102"/>
      <c r="J46" s="282"/>
      <c r="K46" s="282"/>
      <c r="L46" s="282"/>
      <c r="M46" s="282"/>
      <c r="N46" s="102"/>
      <c r="O46" s="102"/>
      <c r="P46" s="102"/>
      <c r="Q46" s="102"/>
      <c r="R46" s="102"/>
      <c r="S46" s="102"/>
      <c r="T46" s="102"/>
    </row>
    <row r="47" spans="1:20" ht="15.75">
      <c r="A47" s="107"/>
      <c r="B47" s="102" t="s">
        <v>164</v>
      </c>
      <c r="C47" s="102"/>
      <c r="D47" s="282"/>
      <c r="E47" s="282"/>
      <c r="F47" s="282"/>
      <c r="G47" s="282"/>
      <c r="H47" s="102" t="s">
        <v>369</v>
      </c>
      <c r="I47" s="102"/>
      <c r="J47" s="282"/>
      <c r="K47" s="282"/>
      <c r="L47" s="282"/>
      <c r="M47" s="282"/>
      <c r="N47" s="102"/>
      <c r="O47" s="102"/>
      <c r="P47" s="102"/>
      <c r="Q47" s="102"/>
      <c r="R47" s="102"/>
      <c r="S47" s="102"/>
      <c r="T47" s="102"/>
    </row>
    <row r="48" spans="1:20" ht="15.75">
      <c r="A48" s="107"/>
      <c r="B48" s="102" t="s">
        <v>165</v>
      </c>
      <c r="C48" s="102"/>
      <c r="D48" s="293"/>
      <c r="E48" s="288"/>
      <c r="F48" s="288"/>
      <c r="G48" s="288"/>
      <c r="H48" s="288"/>
      <c r="I48" s="288"/>
      <c r="J48" s="288"/>
      <c r="K48" s="289"/>
      <c r="L48" s="102"/>
      <c r="M48" s="102"/>
      <c r="N48" s="102"/>
      <c r="O48" s="102"/>
      <c r="P48" s="102"/>
      <c r="Q48" s="102"/>
      <c r="R48" s="102"/>
      <c r="S48" s="102"/>
      <c r="T48" s="102"/>
    </row>
    <row r="49" spans="1:20" s="102" customFormat="1">
      <c r="A49" s="107"/>
    </row>
    <row r="50" spans="1:20" s="102" customFormat="1" ht="18">
      <c r="A50" s="113" t="s">
        <v>364</v>
      </c>
    </row>
    <row r="51" spans="1:20" ht="15.75">
      <c r="A51" s="107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</row>
    <row r="52" spans="1:20" ht="15.75">
      <c r="A52" s="107">
        <v>8</v>
      </c>
      <c r="B52" s="102" t="s">
        <v>608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:20" ht="15.75">
      <c r="A53" s="107"/>
      <c r="B53" s="102" t="s">
        <v>153</v>
      </c>
      <c r="C53" s="102"/>
      <c r="D53" s="102"/>
      <c r="E53" s="102" t="s">
        <v>156</v>
      </c>
      <c r="F53" s="102"/>
      <c r="G53" s="102"/>
      <c r="H53" s="102"/>
      <c r="I53" s="102" t="s">
        <v>208</v>
      </c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0" ht="15.75">
      <c r="A54" s="107"/>
      <c r="B54" s="102" t="s">
        <v>154</v>
      </c>
      <c r="C54" s="102"/>
      <c r="D54" s="102"/>
      <c r="E54" s="102" t="s">
        <v>157</v>
      </c>
      <c r="F54" s="102"/>
      <c r="G54" s="102"/>
      <c r="H54" s="102"/>
      <c r="I54" s="102" t="s">
        <v>209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:20" ht="15.75">
      <c r="A55" s="107"/>
      <c r="B55" s="102" t="s">
        <v>155</v>
      </c>
      <c r="C55" s="102"/>
      <c r="D55" s="102"/>
      <c r="E55" s="102" t="s">
        <v>211</v>
      </c>
      <c r="F55" s="102"/>
      <c r="G55" s="102"/>
      <c r="H55" s="102"/>
      <c r="I55" s="102" t="s">
        <v>210</v>
      </c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0" ht="15.75">
      <c r="A56" s="107"/>
      <c r="B56" s="102" t="s">
        <v>239</v>
      </c>
      <c r="C56" s="102"/>
      <c r="D56" s="301"/>
      <c r="E56" s="302"/>
      <c r="F56" s="302"/>
      <c r="G56" s="303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0" ht="15.75">
      <c r="A57" s="108" t="s">
        <v>36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T57" s="108"/>
    </row>
    <row r="58" spans="1:20" ht="15.75">
      <c r="A58" s="107">
        <v>9</v>
      </c>
      <c r="B58" s="102" t="s">
        <v>188</v>
      </c>
      <c r="C58" s="102"/>
      <c r="D58" s="102"/>
      <c r="E58" s="102"/>
      <c r="F58" s="102"/>
      <c r="G58" s="102"/>
      <c r="H58" s="102"/>
      <c r="I58" s="102"/>
      <c r="J58" s="108"/>
      <c r="K58" s="108"/>
      <c r="L58" s="108"/>
      <c r="M58" s="102"/>
    </row>
    <row r="59" spans="1:20" ht="16.5" customHeight="1">
      <c r="A59" s="107"/>
      <c r="B59" s="266"/>
      <c r="C59" s="267"/>
      <c r="D59" s="267"/>
      <c r="E59" s="267"/>
      <c r="F59" s="267"/>
      <c r="G59" s="267"/>
      <c r="H59" s="267"/>
      <c r="I59" s="267"/>
      <c r="J59" s="267"/>
      <c r="K59" s="267"/>
      <c r="L59" s="268"/>
      <c r="M59" s="114" t="s">
        <v>238</v>
      </c>
      <c r="N59" s="293"/>
      <c r="O59" s="288"/>
      <c r="P59" s="289"/>
      <c r="R59" s="290"/>
      <c r="S59" s="291"/>
      <c r="T59" s="292"/>
    </row>
    <row r="60" spans="1:20" ht="15.75">
      <c r="A60" s="107"/>
      <c r="B60" s="269"/>
      <c r="C60" s="270"/>
      <c r="D60" s="270"/>
      <c r="E60" s="270"/>
      <c r="F60" s="270"/>
      <c r="G60" s="270"/>
      <c r="H60" s="270"/>
      <c r="I60" s="270"/>
      <c r="J60" s="270"/>
      <c r="K60" s="270"/>
      <c r="L60" s="271"/>
      <c r="M60" s="115"/>
    </row>
    <row r="61" spans="1:20" ht="15.75">
      <c r="A61" s="107"/>
      <c r="B61" s="272"/>
      <c r="C61" s="273"/>
      <c r="D61" s="273"/>
      <c r="E61" s="273"/>
      <c r="F61" s="273"/>
      <c r="G61" s="273"/>
      <c r="H61" s="273"/>
      <c r="I61" s="273"/>
      <c r="J61" s="273"/>
      <c r="K61" s="273"/>
      <c r="L61" s="274"/>
      <c r="M61" s="115"/>
    </row>
    <row r="62" spans="1:20" ht="15.75">
      <c r="A62" s="107">
        <v>10</v>
      </c>
      <c r="B62" s="102" t="s">
        <v>217</v>
      </c>
      <c r="C62" s="102"/>
      <c r="D62" s="102"/>
      <c r="E62" s="102"/>
      <c r="F62" s="102"/>
      <c r="G62" s="102"/>
      <c r="H62" s="102"/>
      <c r="I62" s="102"/>
      <c r="J62" s="108"/>
      <c r="K62" s="108"/>
      <c r="L62" s="108"/>
      <c r="M62" s="102"/>
    </row>
    <row r="63" spans="1:20" ht="16.5" customHeight="1">
      <c r="A63" s="107"/>
      <c r="B63" s="266"/>
      <c r="C63" s="267"/>
      <c r="D63" s="267"/>
      <c r="E63" s="267"/>
      <c r="F63" s="267"/>
      <c r="G63" s="267"/>
      <c r="H63" s="267"/>
      <c r="I63" s="267"/>
      <c r="J63" s="267"/>
      <c r="K63" s="267"/>
      <c r="L63" s="268"/>
      <c r="M63" s="114" t="s">
        <v>238</v>
      </c>
      <c r="N63" s="293"/>
      <c r="O63" s="288"/>
      <c r="P63" s="289"/>
      <c r="R63" s="290"/>
      <c r="S63" s="291"/>
      <c r="T63" s="292"/>
    </row>
    <row r="64" spans="1:20" ht="15.75">
      <c r="A64" s="107"/>
      <c r="B64" s="269"/>
      <c r="C64" s="270"/>
      <c r="D64" s="270"/>
      <c r="E64" s="270"/>
      <c r="F64" s="270"/>
      <c r="G64" s="270"/>
      <c r="H64" s="270"/>
      <c r="I64" s="270"/>
      <c r="J64" s="270"/>
      <c r="K64" s="270"/>
      <c r="L64" s="271"/>
      <c r="M64" s="115"/>
    </row>
    <row r="65" spans="1:20" ht="15.75">
      <c r="A65" s="107"/>
      <c r="B65" s="272"/>
      <c r="C65" s="273"/>
      <c r="D65" s="273"/>
      <c r="E65" s="273"/>
      <c r="F65" s="273"/>
      <c r="G65" s="273"/>
      <c r="H65" s="273"/>
      <c r="I65" s="273"/>
      <c r="J65" s="273"/>
      <c r="K65" s="273"/>
      <c r="L65" s="274"/>
      <c r="M65" s="115"/>
    </row>
    <row r="66" spans="1:20" ht="15.75">
      <c r="A66" s="107">
        <v>11</v>
      </c>
      <c r="B66" s="102" t="s">
        <v>365</v>
      </c>
      <c r="C66" s="102"/>
      <c r="D66" s="102"/>
      <c r="E66" s="102"/>
      <c r="F66" s="102"/>
      <c r="G66" s="102"/>
      <c r="H66" s="102"/>
      <c r="I66" s="102"/>
      <c r="J66" s="108"/>
      <c r="K66" s="108"/>
      <c r="L66" s="108"/>
      <c r="M66" s="102"/>
    </row>
    <row r="67" spans="1:20" ht="16.5" customHeight="1">
      <c r="A67" s="107"/>
      <c r="B67" s="266"/>
      <c r="C67" s="267"/>
      <c r="D67" s="267"/>
      <c r="E67" s="267"/>
      <c r="F67" s="267"/>
      <c r="G67" s="267"/>
      <c r="H67" s="267"/>
      <c r="I67" s="267"/>
      <c r="J67" s="267"/>
      <c r="K67" s="267"/>
      <c r="L67" s="268"/>
      <c r="M67" s="114" t="s">
        <v>238</v>
      </c>
      <c r="N67" s="293"/>
      <c r="O67" s="288"/>
      <c r="P67" s="289"/>
      <c r="R67" s="290"/>
      <c r="S67" s="291"/>
      <c r="T67" s="292"/>
    </row>
    <row r="68" spans="1:20" ht="15.75">
      <c r="A68" s="107"/>
      <c r="B68" s="269"/>
      <c r="C68" s="270"/>
      <c r="D68" s="270"/>
      <c r="E68" s="270"/>
      <c r="F68" s="270"/>
      <c r="G68" s="270"/>
      <c r="H68" s="270"/>
      <c r="I68" s="270"/>
      <c r="J68" s="270"/>
      <c r="K68" s="270"/>
      <c r="L68" s="271"/>
      <c r="M68" s="115"/>
    </row>
    <row r="69" spans="1:20" ht="15.75">
      <c r="A69" s="107"/>
      <c r="B69" s="272"/>
      <c r="C69" s="273"/>
      <c r="D69" s="273"/>
      <c r="E69" s="273"/>
      <c r="F69" s="273"/>
      <c r="G69" s="273"/>
      <c r="H69" s="273"/>
      <c r="I69" s="273"/>
      <c r="J69" s="273"/>
      <c r="K69" s="273"/>
      <c r="L69" s="274"/>
      <c r="M69" s="115"/>
    </row>
    <row r="70" spans="1:20" ht="15.75">
      <c r="A70" s="107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ht="18">
      <c r="A71" s="113" t="s">
        <v>236</v>
      </c>
      <c r="B71" s="106"/>
      <c r="C71" s="106"/>
      <c r="D71" s="116"/>
      <c r="E71" s="116"/>
      <c r="G71" s="116"/>
      <c r="H71" s="116"/>
      <c r="I71" s="116"/>
      <c r="J71" s="116"/>
      <c r="K71" s="116"/>
      <c r="L71" s="106"/>
      <c r="M71" s="106"/>
      <c r="N71" s="106"/>
      <c r="O71" s="106"/>
      <c r="P71" s="106"/>
      <c r="Q71" s="106"/>
      <c r="R71" s="106"/>
      <c r="S71" s="106"/>
      <c r="T71" s="106"/>
    </row>
    <row r="72" spans="1:20" ht="18">
      <c r="A72" s="102" t="s">
        <v>612</v>
      </c>
      <c r="B72" s="106"/>
      <c r="C72" s="106"/>
      <c r="D72" s="116"/>
      <c r="E72" s="116"/>
      <c r="F72" s="106"/>
      <c r="G72" s="116"/>
      <c r="H72" s="116"/>
      <c r="I72" s="116"/>
      <c r="J72" s="116"/>
      <c r="K72" s="116"/>
      <c r="L72" s="106"/>
      <c r="M72" s="106"/>
      <c r="N72" s="106"/>
      <c r="O72" s="106"/>
      <c r="P72" s="106"/>
      <c r="Q72" s="106"/>
      <c r="R72" s="106"/>
      <c r="S72" s="106"/>
      <c r="T72" s="106"/>
    </row>
    <row r="73" spans="1:20" ht="15.75">
      <c r="A73" s="108" t="s">
        <v>125</v>
      </c>
      <c r="C73" s="102"/>
      <c r="D73" s="151"/>
      <c r="E73" s="151"/>
      <c r="F73" s="151"/>
      <c r="G73" s="151"/>
      <c r="H73" s="151"/>
      <c r="I73" s="151"/>
      <c r="J73" s="151"/>
      <c r="K73" s="151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0" ht="15.75">
      <c r="A74" s="107">
        <v>12</v>
      </c>
      <c r="B74" s="102" t="s">
        <v>609</v>
      </c>
      <c r="C74" s="102"/>
      <c r="D74" s="102"/>
      <c r="E74" s="102"/>
      <c r="F74" s="102"/>
      <c r="G74" s="102"/>
      <c r="H74" s="102"/>
      <c r="I74" s="102"/>
    </row>
    <row r="75" spans="1:20" ht="15.75">
      <c r="A75" s="107"/>
      <c r="B75" s="100" t="s">
        <v>218</v>
      </c>
      <c r="C75" s="279"/>
      <c r="D75" s="280"/>
      <c r="E75" s="280"/>
      <c r="F75" s="281"/>
      <c r="G75" s="100" t="s">
        <v>219</v>
      </c>
      <c r="H75" s="279"/>
      <c r="I75" s="280"/>
      <c r="J75" s="280"/>
      <c r="K75" s="281"/>
      <c r="L75" s="100" t="s">
        <v>220</v>
      </c>
      <c r="M75" s="279"/>
      <c r="N75" s="280"/>
      <c r="O75" s="280"/>
      <c r="P75" s="281"/>
      <c r="Q75" s="102"/>
      <c r="R75" s="151"/>
      <c r="S75" s="151"/>
      <c r="T75" s="151"/>
    </row>
    <row r="76" spans="1:20" ht="15.75">
      <c r="A76" s="107">
        <v>13</v>
      </c>
      <c r="B76" s="102" t="s">
        <v>610</v>
      </c>
      <c r="C76" s="102"/>
      <c r="D76" s="102"/>
      <c r="E76" s="102"/>
      <c r="F76" s="102"/>
      <c r="G76" s="102"/>
      <c r="H76" s="102"/>
      <c r="I76" s="102"/>
    </row>
    <row r="77" spans="1:20" ht="15.75">
      <c r="A77" s="107"/>
      <c r="B77" s="102" t="s">
        <v>197</v>
      </c>
      <c r="C77" s="102"/>
      <c r="D77" s="102"/>
      <c r="E77" s="102"/>
      <c r="F77" s="102"/>
      <c r="G77" s="102"/>
      <c r="H77" s="102"/>
      <c r="I77" s="102"/>
    </row>
    <row r="78" spans="1:20" ht="15.75">
      <c r="A78" s="107"/>
      <c r="B78" s="102" t="s">
        <v>198</v>
      </c>
      <c r="C78" s="102"/>
      <c r="D78" s="102"/>
      <c r="E78" s="102"/>
      <c r="F78" s="102"/>
      <c r="G78" s="102"/>
      <c r="H78" s="102"/>
      <c r="I78" s="102"/>
    </row>
    <row r="79" spans="1:20" ht="15.75">
      <c r="A79" s="107"/>
      <c r="B79" s="100" t="s">
        <v>218</v>
      </c>
      <c r="C79" s="266"/>
      <c r="D79" s="267"/>
      <c r="E79" s="267"/>
      <c r="F79" s="268"/>
      <c r="G79" s="100" t="s">
        <v>219</v>
      </c>
      <c r="H79" s="266"/>
      <c r="I79" s="267"/>
      <c r="J79" s="267"/>
      <c r="K79" s="268"/>
      <c r="L79" s="100" t="s">
        <v>220</v>
      </c>
      <c r="M79" s="266"/>
      <c r="N79" s="267"/>
      <c r="O79" s="267"/>
      <c r="P79" s="268"/>
    </row>
    <row r="80" spans="1:20" ht="15.75">
      <c r="A80" s="107"/>
      <c r="B80" s="100"/>
      <c r="C80" s="269"/>
      <c r="D80" s="270"/>
      <c r="E80" s="270"/>
      <c r="F80" s="271"/>
      <c r="G80" s="100"/>
      <c r="H80" s="269"/>
      <c r="I80" s="270"/>
      <c r="J80" s="270"/>
      <c r="K80" s="271"/>
      <c r="M80" s="269"/>
      <c r="N80" s="270"/>
      <c r="O80" s="270"/>
      <c r="P80" s="271"/>
    </row>
    <row r="81" spans="1:20" ht="15.75">
      <c r="A81" s="107"/>
      <c r="B81" s="100"/>
      <c r="C81" s="272"/>
      <c r="D81" s="273"/>
      <c r="E81" s="273"/>
      <c r="F81" s="274"/>
      <c r="G81" s="100"/>
      <c r="H81" s="272"/>
      <c r="I81" s="273"/>
      <c r="J81" s="273"/>
      <c r="K81" s="274"/>
      <c r="M81" s="272"/>
      <c r="N81" s="273"/>
      <c r="O81" s="273"/>
      <c r="P81" s="274"/>
      <c r="Q81" s="102"/>
      <c r="R81" s="102"/>
      <c r="S81" s="102"/>
      <c r="T81" s="102"/>
    </row>
    <row r="82" spans="1:20" ht="15.75">
      <c r="A82" s="107">
        <v>14</v>
      </c>
      <c r="B82" s="102" t="s">
        <v>611</v>
      </c>
      <c r="C82" s="102"/>
      <c r="D82" s="102"/>
      <c r="E82" s="102"/>
      <c r="F82" s="102"/>
      <c r="G82" s="102"/>
      <c r="H82" s="102"/>
      <c r="I82" s="100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</row>
    <row r="83" spans="1:20" ht="15.75">
      <c r="A83" s="102" t="s">
        <v>167</v>
      </c>
      <c r="B83" s="100" t="s">
        <v>218</v>
      </c>
      <c r="C83" s="279"/>
      <c r="D83" s="280"/>
      <c r="E83" s="280"/>
      <c r="F83" s="281"/>
      <c r="G83" s="100" t="s">
        <v>219</v>
      </c>
      <c r="H83" s="279"/>
      <c r="I83" s="280"/>
      <c r="J83" s="280"/>
      <c r="K83" s="281"/>
      <c r="L83" s="100" t="s">
        <v>220</v>
      </c>
      <c r="M83" s="279"/>
      <c r="N83" s="280"/>
      <c r="O83" s="280"/>
      <c r="P83" s="281"/>
    </row>
    <row r="84" spans="1:20" ht="15.75">
      <c r="A84" s="102" t="s">
        <v>168</v>
      </c>
      <c r="B84" s="102"/>
      <c r="C84" s="279"/>
      <c r="D84" s="280"/>
      <c r="E84" s="280"/>
      <c r="F84" s="281"/>
      <c r="G84" s="102"/>
      <c r="H84" s="279"/>
      <c r="I84" s="280"/>
      <c r="J84" s="280"/>
      <c r="K84" s="281"/>
      <c r="M84" s="279"/>
      <c r="N84" s="280"/>
      <c r="O84" s="280"/>
      <c r="P84" s="281"/>
    </row>
    <row r="85" spans="1:20" ht="15.75">
      <c r="A85" s="102" t="s">
        <v>169</v>
      </c>
      <c r="B85" s="102"/>
      <c r="C85" s="279"/>
      <c r="D85" s="280"/>
      <c r="E85" s="280"/>
      <c r="F85" s="281"/>
      <c r="G85" s="102"/>
      <c r="H85" s="279"/>
      <c r="I85" s="280"/>
      <c r="J85" s="280"/>
      <c r="K85" s="281"/>
      <c r="M85" s="279"/>
      <c r="N85" s="280"/>
      <c r="O85" s="280"/>
      <c r="P85" s="281"/>
    </row>
    <row r="86" spans="1:20" ht="15.75">
      <c r="A86" s="107">
        <v>15</v>
      </c>
      <c r="B86" s="102" t="s">
        <v>647</v>
      </c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0" ht="15.75">
      <c r="A87" s="107"/>
      <c r="B87" s="102" t="s">
        <v>268</v>
      </c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0" ht="16.5" customHeight="1">
      <c r="A88" s="107"/>
      <c r="B88" s="266"/>
      <c r="C88" s="267"/>
      <c r="D88" s="267"/>
      <c r="E88" s="267"/>
      <c r="F88" s="267"/>
      <c r="G88" s="267"/>
      <c r="H88" s="267"/>
      <c r="I88" s="267"/>
      <c r="J88" s="267"/>
      <c r="K88" s="267"/>
      <c r="L88" s="268"/>
      <c r="M88" s="114" t="s">
        <v>227</v>
      </c>
      <c r="N88" s="263"/>
      <c r="O88" s="264"/>
      <c r="P88" s="265"/>
      <c r="R88" s="263"/>
      <c r="S88" s="264"/>
      <c r="T88" s="265"/>
    </row>
    <row r="89" spans="1:20" ht="15.75">
      <c r="A89" s="107"/>
      <c r="B89" s="269"/>
      <c r="C89" s="270"/>
      <c r="D89" s="270"/>
      <c r="E89" s="270"/>
      <c r="F89" s="270"/>
      <c r="G89" s="270"/>
      <c r="H89" s="270"/>
      <c r="I89" s="270"/>
      <c r="J89" s="270"/>
      <c r="K89" s="270"/>
      <c r="L89" s="271"/>
      <c r="M89" s="115" t="s">
        <v>228</v>
      </c>
      <c r="N89" s="263"/>
      <c r="O89" s="264"/>
      <c r="P89" s="265"/>
      <c r="R89" s="263"/>
      <c r="S89" s="264"/>
      <c r="T89" s="265"/>
    </row>
    <row r="90" spans="1:20" ht="15.75">
      <c r="A90" s="107"/>
      <c r="B90" s="272"/>
      <c r="C90" s="273"/>
      <c r="D90" s="273"/>
      <c r="E90" s="273"/>
      <c r="F90" s="273"/>
      <c r="G90" s="273"/>
      <c r="H90" s="273"/>
      <c r="I90" s="273"/>
      <c r="J90" s="273"/>
      <c r="K90" s="273"/>
      <c r="L90" s="274"/>
      <c r="M90" s="115" t="s">
        <v>229</v>
      </c>
      <c r="N90" s="263"/>
      <c r="O90" s="264"/>
      <c r="P90" s="265"/>
      <c r="R90" s="263"/>
      <c r="S90" s="264"/>
      <c r="T90" s="265"/>
    </row>
    <row r="91" spans="1:20" ht="15.75">
      <c r="A91" s="108" t="s">
        <v>353</v>
      </c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1:20" ht="15.75">
      <c r="A92" s="107"/>
      <c r="B92" s="102" t="s">
        <v>240</v>
      </c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1:20" ht="15.75">
      <c r="A93" s="107"/>
      <c r="B93" s="102" t="s">
        <v>291</v>
      </c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</row>
    <row r="94" spans="1:20" ht="15.75">
      <c r="A94" s="107"/>
      <c r="B94" s="117" t="s">
        <v>237</v>
      </c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</row>
    <row r="95" spans="1:20" ht="15.75">
      <c r="A95" s="107">
        <v>16</v>
      </c>
      <c r="B95" s="102" t="s">
        <v>255</v>
      </c>
      <c r="C95" s="102"/>
      <c r="D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1:20" ht="15.75">
      <c r="A96" s="107"/>
      <c r="C96" s="102" t="s">
        <v>171</v>
      </c>
      <c r="D96" s="102"/>
      <c r="E96" s="102"/>
      <c r="F96" s="102"/>
      <c r="G96" s="102"/>
      <c r="H96" s="102"/>
      <c r="I96" s="102"/>
    </row>
    <row r="97" spans="1:20" ht="15.75">
      <c r="A97" s="107"/>
      <c r="C97" s="102" t="s">
        <v>241</v>
      </c>
      <c r="D97" s="102"/>
      <c r="E97" s="102"/>
      <c r="F97" s="102"/>
      <c r="G97" s="102"/>
      <c r="H97" s="102"/>
      <c r="I97" s="102"/>
    </row>
    <row r="98" spans="1:20" ht="15.75">
      <c r="A98" s="107"/>
      <c r="C98" s="102" t="s">
        <v>254</v>
      </c>
      <c r="D98" s="102"/>
      <c r="E98" s="102"/>
      <c r="F98" s="102"/>
      <c r="G98" s="102"/>
      <c r="H98" s="102"/>
      <c r="I98" s="102"/>
    </row>
    <row r="99" spans="1:20" ht="15.75">
      <c r="A99" s="107"/>
      <c r="C99" s="102" t="s">
        <v>213</v>
      </c>
      <c r="D99" s="102"/>
      <c r="E99" s="102"/>
      <c r="F99" s="102"/>
      <c r="G99" s="102"/>
      <c r="H99" s="102"/>
      <c r="I99" s="102"/>
    </row>
    <row r="100" spans="1:20" ht="16.5" customHeight="1">
      <c r="A100" s="107"/>
      <c r="B100" s="266"/>
      <c r="C100" s="267"/>
      <c r="D100" s="267"/>
      <c r="E100" s="267"/>
      <c r="F100" s="267"/>
      <c r="G100" s="267"/>
      <c r="H100" s="267"/>
      <c r="I100" s="267"/>
      <c r="J100" s="267"/>
      <c r="K100" s="267"/>
      <c r="L100" s="268"/>
      <c r="M100" s="114" t="s">
        <v>227</v>
      </c>
      <c r="N100" s="263"/>
      <c r="O100" s="264"/>
      <c r="P100" s="265"/>
      <c r="R100" s="263"/>
      <c r="S100" s="264"/>
      <c r="T100" s="265"/>
    </row>
    <row r="101" spans="1:20" ht="15.75">
      <c r="A101" s="107"/>
      <c r="B101" s="269"/>
      <c r="C101" s="270"/>
      <c r="D101" s="270"/>
      <c r="E101" s="270"/>
      <c r="F101" s="270"/>
      <c r="G101" s="270"/>
      <c r="H101" s="270"/>
      <c r="I101" s="270"/>
      <c r="J101" s="270"/>
      <c r="K101" s="270"/>
      <c r="L101" s="271"/>
      <c r="M101" s="115" t="s">
        <v>228</v>
      </c>
      <c r="N101" s="263"/>
      <c r="O101" s="264"/>
      <c r="P101" s="265"/>
      <c r="R101" s="263"/>
      <c r="S101" s="264"/>
      <c r="T101" s="265"/>
    </row>
    <row r="102" spans="1:20" ht="15.75">
      <c r="A102" s="107"/>
      <c r="B102" s="272"/>
      <c r="C102" s="273"/>
      <c r="D102" s="273"/>
      <c r="E102" s="273"/>
      <c r="F102" s="273"/>
      <c r="G102" s="273"/>
      <c r="H102" s="273"/>
      <c r="I102" s="273"/>
      <c r="J102" s="273"/>
      <c r="K102" s="273"/>
      <c r="L102" s="274"/>
      <c r="M102" s="115" t="s">
        <v>229</v>
      </c>
      <c r="N102" s="263"/>
      <c r="O102" s="264"/>
      <c r="P102" s="265"/>
      <c r="R102" s="263"/>
      <c r="S102" s="264"/>
      <c r="T102" s="265"/>
    </row>
    <row r="103" spans="1:20" ht="15.75">
      <c r="A103" s="107">
        <v>17</v>
      </c>
      <c r="B103" s="102" t="s">
        <v>292</v>
      </c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</row>
    <row r="104" spans="1:20" ht="15.75">
      <c r="A104" s="107"/>
      <c r="C104" s="102" t="s">
        <v>242</v>
      </c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</row>
    <row r="105" spans="1:20" ht="15.75">
      <c r="A105" s="107"/>
      <c r="C105" s="102" t="s">
        <v>293</v>
      </c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</row>
    <row r="106" spans="1:20" ht="15.75">
      <c r="A106" s="107"/>
      <c r="C106" s="102" t="s">
        <v>247</v>
      </c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1:20" ht="15.75">
      <c r="A107" s="107"/>
      <c r="C107" s="118" t="s">
        <v>245</v>
      </c>
      <c r="D107" s="118"/>
      <c r="E107" s="118"/>
      <c r="F107" s="118"/>
      <c r="G107" s="118"/>
      <c r="H107" s="118"/>
      <c r="I107" s="118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</row>
    <row r="108" spans="1:20" ht="15.75">
      <c r="A108" s="107"/>
      <c r="C108" s="118" t="s">
        <v>246</v>
      </c>
      <c r="D108" s="118"/>
      <c r="E108" s="118"/>
      <c r="F108" s="118"/>
      <c r="G108" s="118"/>
      <c r="H108" s="118"/>
      <c r="I108" s="118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</row>
    <row r="109" spans="1:20" ht="15.75">
      <c r="A109" s="107"/>
      <c r="C109" s="119" t="s">
        <v>248</v>
      </c>
      <c r="D109" s="119"/>
      <c r="E109" s="119"/>
      <c r="F109" s="119"/>
      <c r="G109" s="119"/>
      <c r="H109" s="119"/>
      <c r="I109" s="119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</row>
    <row r="110" spans="1:20" ht="16.5" customHeight="1">
      <c r="A110" s="107"/>
      <c r="B110" s="266"/>
      <c r="C110" s="267"/>
      <c r="D110" s="267"/>
      <c r="E110" s="267"/>
      <c r="F110" s="267"/>
      <c r="G110" s="267"/>
      <c r="H110" s="267"/>
      <c r="I110" s="267"/>
      <c r="J110" s="267"/>
      <c r="K110" s="267"/>
      <c r="L110" s="268"/>
      <c r="M110" s="114" t="s">
        <v>227</v>
      </c>
      <c r="N110" s="263"/>
      <c r="O110" s="264"/>
      <c r="P110" s="265"/>
      <c r="R110" s="263"/>
      <c r="S110" s="264"/>
      <c r="T110" s="265"/>
    </row>
    <row r="111" spans="1:20" ht="15.75">
      <c r="A111" s="107"/>
      <c r="B111" s="269"/>
      <c r="C111" s="270"/>
      <c r="D111" s="270"/>
      <c r="E111" s="270"/>
      <c r="F111" s="270"/>
      <c r="G111" s="270"/>
      <c r="H111" s="270"/>
      <c r="I111" s="270"/>
      <c r="J111" s="270"/>
      <c r="K111" s="270"/>
      <c r="L111" s="271"/>
      <c r="M111" s="115" t="s">
        <v>228</v>
      </c>
      <c r="N111" s="263"/>
      <c r="O111" s="264"/>
      <c r="P111" s="265"/>
      <c r="R111" s="263"/>
      <c r="S111" s="264"/>
      <c r="T111" s="265"/>
    </row>
    <row r="112" spans="1:20" ht="15.75">
      <c r="A112" s="107"/>
      <c r="B112" s="272"/>
      <c r="C112" s="273"/>
      <c r="D112" s="273"/>
      <c r="E112" s="273"/>
      <c r="F112" s="273"/>
      <c r="G112" s="273"/>
      <c r="H112" s="273"/>
      <c r="I112" s="273"/>
      <c r="J112" s="273"/>
      <c r="K112" s="273"/>
      <c r="L112" s="274"/>
      <c r="M112" s="115" t="s">
        <v>229</v>
      </c>
      <c r="N112" s="263"/>
      <c r="O112" s="264"/>
      <c r="P112" s="265"/>
      <c r="R112" s="263"/>
      <c r="S112" s="264"/>
      <c r="T112" s="265"/>
    </row>
    <row r="113" spans="1:20" ht="15.75">
      <c r="A113" s="107">
        <v>18</v>
      </c>
      <c r="B113" s="102" t="s">
        <v>243</v>
      </c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</row>
    <row r="114" spans="1:20" ht="15.75">
      <c r="A114" s="107"/>
      <c r="C114" s="118" t="s">
        <v>244</v>
      </c>
      <c r="D114" s="118"/>
      <c r="E114" s="118"/>
      <c r="F114" s="118"/>
      <c r="G114" s="118"/>
      <c r="H114" s="118"/>
      <c r="I114" s="118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</row>
    <row r="115" spans="1:20" ht="15.75">
      <c r="A115" s="107"/>
      <c r="C115" s="118" t="s">
        <v>249</v>
      </c>
      <c r="D115" s="118"/>
      <c r="E115" s="118"/>
      <c r="F115" s="118"/>
      <c r="G115" s="118"/>
      <c r="H115" s="118"/>
      <c r="I115" s="118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</row>
    <row r="116" spans="1:20" ht="15.75">
      <c r="A116" s="107"/>
      <c r="C116" s="118" t="s">
        <v>250</v>
      </c>
      <c r="D116" s="118"/>
      <c r="E116" s="118"/>
      <c r="F116" s="118"/>
      <c r="G116" s="118"/>
      <c r="H116" s="118"/>
      <c r="I116" s="118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</row>
    <row r="117" spans="1:20" ht="15.75">
      <c r="A117" s="107"/>
      <c r="C117" s="102" t="s">
        <v>172</v>
      </c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</row>
    <row r="118" spans="1:20" ht="15.75">
      <c r="A118" s="107"/>
      <c r="C118" s="118" t="s">
        <v>251</v>
      </c>
      <c r="D118" s="118"/>
      <c r="E118" s="118"/>
      <c r="F118" s="118"/>
      <c r="G118" s="118"/>
      <c r="H118" s="118"/>
      <c r="I118" s="118"/>
    </row>
    <row r="119" spans="1:20" ht="15.75">
      <c r="A119" s="107"/>
      <c r="C119" s="118" t="s">
        <v>252</v>
      </c>
      <c r="D119" s="118"/>
      <c r="E119" s="118"/>
      <c r="F119" s="118"/>
      <c r="G119" s="118"/>
      <c r="H119" s="118"/>
      <c r="I119" s="118"/>
    </row>
    <row r="120" spans="1:20" ht="15.75">
      <c r="A120" s="107"/>
      <c r="C120" s="118" t="s">
        <v>253</v>
      </c>
      <c r="D120" s="118"/>
      <c r="E120" s="118"/>
      <c r="F120" s="118"/>
      <c r="G120" s="118"/>
      <c r="H120" s="118"/>
      <c r="I120" s="118"/>
    </row>
    <row r="121" spans="1:20" ht="15.75">
      <c r="A121" s="107"/>
      <c r="C121" s="119" t="s">
        <v>19</v>
      </c>
      <c r="D121" s="119"/>
      <c r="E121" s="119"/>
      <c r="F121" s="119"/>
      <c r="G121" s="119"/>
      <c r="H121" s="119"/>
      <c r="I121" s="119"/>
    </row>
    <row r="122" spans="1:20" ht="16.5" customHeight="1">
      <c r="A122" s="107"/>
      <c r="B122" s="266"/>
      <c r="C122" s="267"/>
      <c r="D122" s="267"/>
      <c r="E122" s="267"/>
      <c r="F122" s="267"/>
      <c r="G122" s="267"/>
      <c r="H122" s="267"/>
      <c r="I122" s="267"/>
      <c r="J122" s="267"/>
      <c r="K122" s="267"/>
      <c r="L122" s="268"/>
      <c r="M122" s="114" t="s">
        <v>227</v>
      </c>
      <c r="N122" s="263"/>
      <c r="O122" s="264"/>
      <c r="P122" s="265"/>
      <c r="R122" s="263"/>
      <c r="S122" s="264"/>
      <c r="T122" s="265"/>
    </row>
    <row r="123" spans="1:20" ht="15.75">
      <c r="A123" s="107"/>
      <c r="B123" s="269"/>
      <c r="C123" s="270"/>
      <c r="D123" s="270"/>
      <c r="E123" s="270"/>
      <c r="F123" s="270"/>
      <c r="G123" s="270"/>
      <c r="H123" s="270"/>
      <c r="I123" s="270"/>
      <c r="J123" s="270"/>
      <c r="K123" s="270"/>
      <c r="L123" s="271"/>
      <c r="M123" s="115" t="s">
        <v>228</v>
      </c>
      <c r="N123" s="263"/>
      <c r="O123" s="264"/>
      <c r="P123" s="265"/>
      <c r="R123" s="263"/>
      <c r="S123" s="264"/>
      <c r="T123" s="265"/>
    </row>
    <row r="124" spans="1:20" ht="15.75">
      <c r="A124" s="107"/>
      <c r="B124" s="272"/>
      <c r="C124" s="273"/>
      <c r="D124" s="273"/>
      <c r="E124" s="273"/>
      <c r="F124" s="273"/>
      <c r="G124" s="273"/>
      <c r="H124" s="273"/>
      <c r="I124" s="273"/>
      <c r="J124" s="273"/>
      <c r="K124" s="273"/>
      <c r="L124" s="274"/>
      <c r="M124" s="115" t="s">
        <v>229</v>
      </c>
      <c r="N124" s="263"/>
      <c r="O124" s="264"/>
      <c r="P124" s="265"/>
      <c r="R124" s="263"/>
      <c r="S124" s="264"/>
      <c r="T124" s="265"/>
    </row>
    <row r="125" spans="1:20" ht="15.75">
      <c r="A125" s="107">
        <v>19</v>
      </c>
      <c r="B125" s="102" t="s">
        <v>370</v>
      </c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</row>
    <row r="126" spans="1:20" ht="16.5" customHeight="1">
      <c r="A126" s="107"/>
      <c r="B126" s="266"/>
      <c r="C126" s="267"/>
      <c r="D126" s="267"/>
      <c r="E126" s="267"/>
      <c r="F126" s="267"/>
      <c r="G126" s="267"/>
      <c r="H126" s="267"/>
      <c r="I126" s="267"/>
      <c r="J126" s="267"/>
      <c r="K126" s="267"/>
      <c r="L126" s="268"/>
      <c r="M126" s="114" t="s">
        <v>227</v>
      </c>
      <c r="N126" s="263"/>
      <c r="O126" s="264"/>
      <c r="P126" s="265"/>
      <c r="R126" s="263"/>
      <c r="S126" s="264"/>
      <c r="T126" s="265"/>
    </row>
    <row r="127" spans="1:20" ht="15.75">
      <c r="A127" s="107"/>
      <c r="B127" s="269"/>
      <c r="C127" s="270"/>
      <c r="D127" s="270"/>
      <c r="E127" s="270"/>
      <c r="F127" s="270"/>
      <c r="G127" s="270"/>
      <c r="H127" s="270"/>
      <c r="I127" s="270"/>
      <c r="J127" s="270"/>
      <c r="K127" s="270"/>
      <c r="L127" s="271"/>
      <c r="M127" s="115" t="s">
        <v>228</v>
      </c>
      <c r="N127" s="263"/>
      <c r="O127" s="264"/>
      <c r="P127" s="265"/>
      <c r="R127" s="263"/>
      <c r="S127" s="264"/>
      <c r="T127" s="265"/>
    </row>
    <row r="128" spans="1:20" ht="15.75">
      <c r="A128" s="107"/>
      <c r="B128" s="272"/>
      <c r="C128" s="273"/>
      <c r="D128" s="273"/>
      <c r="E128" s="273"/>
      <c r="F128" s="273"/>
      <c r="G128" s="273"/>
      <c r="H128" s="273"/>
      <c r="I128" s="273"/>
      <c r="J128" s="273"/>
      <c r="K128" s="273"/>
      <c r="L128" s="274"/>
      <c r="M128" s="115" t="s">
        <v>229</v>
      </c>
      <c r="N128" s="263"/>
      <c r="O128" s="264"/>
      <c r="P128" s="265"/>
      <c r="R128" s="263"/>
      <c r="S128" s="264"/>
      <c r="T128" s="265"/>
    </row>
    <row r="129" spans="1:20" ht="15.75">
      <c r="A129" s="107">
        <v>20</v>
      </c>
      <c r="B129" s="102" t="s">
        <v>371</v>
      </c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</row>
    <row r="130" spans="1:20" ht="16.5" customHeight="1">
      <c r="A130" s="107"/>
      <c r="B130" s="266"/>
      <c r="C130" s="267"/>
      <c r="D130" s="267"/>
      <c r="E130" s="267"/>
      <c r="F130" s="267"/>
      <c r="G130" s="267"/>
      <c r="H130" s="267"/>
      <c r="I130" s="267"/>
      <c r="J130" s="267"/>
      <c r="K130" s="267"/>
      <c r="L130" s="268"/>
      <c r="M130" s="114" t="s">
        <v>227</v>
      </c>
      <c r="N130" s="263"/>
      <c r="O130" s="264"/>
      <c r="P130" s="265"/>
      <c r="R130" s="263"/>
      <c r="S130" s="264"/>
      <c r="T130" s="265"/>
    </row>
    <row r="131" spans="1:20" ht="15.75">
      <c r="A131" s="107"/>
      <c r="B131" s="269"/>
      <c r="C131" s="270"/>
      <c r="D131" s="270"/>
      <c r="E131" s="270"/>
      <c r="F131" s="270"/>
      <c r="G131" s="270"/>
      <c r="H131" s="270"/>
      <c r="I131" s="270"/>
      <c r="J131" s="270"/>
      <c r="K131" s="270"/>
      <c r="L131" s="271"/>
      <c r="M131" s="115" t="s">
        <v>228</v>
      </c>
      <c r="N131" s="263"/>
      <c r="O131" s="264"/>
      <c r="P131" s="265"/>
      <c r="R131" s="263"/>
      <c r="S131" s="264"/>
      <c r="T131" s="265"/>
    </row>
    <row r="132" spans="1:20" ht="15.75">
      <c r="A132" s="107"/>
      <c r="B132" s="272"/>
      <c r="C132" s="273"/>
      <c r="D132" s="273"/>
      <c r="E132" s="273"/>
      <c r="F132" s="273"/>
      <c r="G132" s="273"/>
      <c r="H132" s="273"/>
      <c r="I132" s="273"/>
      <c r="J132" s="273"/>
      <c r="K132" s="273"/>
      <c r="L132" s="274"/>
      <c r="M132" s="115" t="s">
        <v>229</v>
      </c>
      <c r="N132" s="263"/>
      <c r="O132" s="264"/>
      <c r="P132" s="265"/>
      <c r="R132" s="263"/>
      <c r="S132" s="264"/>
      <c r="T132" s="265"/>
    </row>
    <row r="133" spans="1:20" ht="15.75">
      <c r="A133" s="107">
        <v>21</v>
      </c>
      <c r="B133" s="102" t="s">
        <v>372</v>
      </c>
      <c r="C133" s="102"/>
      <c r="D133" s="102"/>
      <c r="E133" s="102"/>
      <c r="F133" s="102"/>
      <c r="G133" s="102"/>
      <c r="H133" s="102"/>
      <c r="I133" s="102"/>
      <c r="J133" s="103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</row>
    <row r="134" spans="1:20" ht="16.5" customHeight="1">
      <c r="A134" s="107"/>
      <c r="B134" s="266"/>
      <c r="C134" s="267"/>
      <c r="D134" s="267"/>
      <c r="E134" s="267"/>
      <c r="F134" s="267"/>
      <c r="G134" s="267"/>
      <c r="H134" s="267"/>
      <c r="I134" s="267"/>
      <c r="J134" s="267"/>
      <c r="K134" s="267"/>
      <c r="L134" s="268"/>
      <c r="M134" s="114" t="s">
        <v>227</v>
      </c>
      <c r="N134" s="263"/>
      <c r="O134" s="264"/>
      <c r="P134" s="265"/>
      <c r="R134" s="263"/>
      <c r="S134" s="264"/>
      <c r="T134" s="265"/>
    </row>
    <row r="135" spans="1:20" ht="15.75">
      <c r="A135" s="107"/>
      <c r="B135" s="269"/>
      <c r="C135" s="270"/>
      <c r="D135" s="270"/>
      <c r="E135" s="270"/>
      <c r="F135" s="270"/>
      <c r="G135" s="270"/>
      <c r="H135" s="270"/>
      <c r="I135" s="270"/>
      <c r="J135" s="270"/>
      <c r="K135" s="270"/>
      <c r="L135" s="271"/>
      <c r="M135" s="115" t="s">
        <v>228</v>
      </c>
      <c r="N135" s="263"/>
      <c r="O135" s="264"/>
      <c r="P135" s="265"/>
      <c r="R135" s="263"/>
      <c r="S135" s="264"/>
      <c r="T135" s="265"/>
    </row>
    <row r="136" spans="1:20" ht="15.75">
      <c r="A136" s="107"/>
      <c r="B136" s="272"/>
      <c r="C136" s="273"/>
      <c r="D136" s="273"/>
      <c r="E136" s="273"/>
      <c r="F136" s="273"/>
      <c r="G136" s="273"/>
      <c r="H136" s="273"/>
      <c r="I136" s="273"/>
      <c r="J136" s="273"/>
      <c r="K136" s="273"/>
      <c r="L136" s="274"/>
      <c r="M136" s="115" t="s">
        <v>229</v>
      </c>
      <c r="N136" s="263"/>
      <c r="O136" s="264"/>
      <c r="P136" s="265"/>
      <c r="R136" s="263"/>
      <c r="S136" s="264"/>
      <c r="T136" s="265"/>
    </row>
    <row r="137" spans="1:20" ht="15.75">
      <c r="A137" s="120" t="s">
        <v>354</v>
      </c>
    </row>
    <row r="138" spans="1:20" ht="15.75">
      <c r="A138" s="86">
        <v>22</v>
      </c>
      <c r="B138" s="102" t="s">
        <v>373</v>
      </c>
      <c r="C138" s="102"/>
      <c r="D138" s="102"/>
      <c r="E138" s="102"/>
      <c r="F138" s="102"/>
      <c r="G138" s="102"/>
      <c r="H138" s="102"/>
      <c r="I138" s="102"/>
      <c r="J138" s="103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</row>
    <row r="139" spans="1:20" ht="15.75">
      <c r="A139" s="86"/>
      <c r="B139" s="102"/>
      <c r="C139" s="102" t="s">
        <v>376</v>
      </c>
      <c r="D139" s="102"/>
      <c r="E139" s="102"/>
      <c r="F139" s="102"/>
      <c r="G139" s="102"/>
      <c r="H139" s="102"/>
      <c r="I139" s="102"/>
      <c r="J139" s="103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</row>
    <row r="140" spans="1:20" ht="15.75">
      <c r="A140" s="86"/>
      <c r="B140" s="102"/>
      <c r="C140" s="102" t="s">
        <v>375</v>
      </c>
      <c r="D140" s="102"/>
      <c r="E140" s="102"/>
      <c r="F140" s="102"/>
      <c r="G140" s="102"/>
      <c r="H140" s="102"/>
      <c r="I140" s="102"/>
      <c r="J140" s="103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</row>
    <row r="141" spans="1:20" ht="15.75">
      <c r="A141" s="86"/>
      <c r="B141" s="102"/>
      <c r="C141" s="102" t="s">
        <v>374</v>
      </c>
      <c r="D141" s="102"/>
      <c r="E141" s="102"/>
      <c r="F141" s="102"/>
      <c r="G141" s="102"/>
      <c r="H141" s="102"/>
      <c r="I141" s="102"/>
      <c r="J141" s="103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</row>
    <row r="142" spans="1:20" ht="16.5" customHeight="1">
      <c r="A142" s="86"/>
      <c r="B142" s="266"/>
      <c r="C142" s="267"/>
      <c r="D142" s="267"/>
      <c r="E142" s="267"/>
      <c r="F142" s="267"/>
      <c r="G142" s="267"/>
      <c r="H142" s="267"/>
      <c r="I142" s="267"/>
      <c r="J142" s="267"/>
      <c r="K142" s="267"/>
      <c r="L142" s="268"/>
      <c r="M142" s="114" t="s">
        <v>227</v>
      </c>
      <c r="N142" s="263"/>
      <c r="O142" s="264"/>
      <c r="P142" s="265"/>
      <c r="R142" s="263"/>
      <c r="S142" s="264"/>
      <c r="T142" s="265"/>
    </row>
    <row r="143" spans="1:20" ht="15.75">
      <c r="A143" s="86"/>
      <c r="B143" s="269"/>
      <c r="C143" s="270"/>
      <c r="D143" s="270"/>
      <c r="E143" s="270"/>
      <c r="F143" s="270"/>
      <c r="G143" s="270"/>
      <c r="H143" s="270"/>
      <c r="I143" s="270"/>
      <c r="J143" s="270"/>
      <c r="K143" s="270"/>
      <c r="L143" s="271"/>
      <c r="M143" s="115" t="s">
        <v>228</v>
      </c>
      <c r="N143" s="263"/>
      <c r="O143" s="264"/>
      <c r="P143" s="265"/>
      <c r="R143" s="263"/>
      <c r="S143" s="264"/>
      <c r="T143" s="265"/>
    </row>
    <row r="144" spans="1:20" ht="15.75">
      <c r="A144" s="86"/>
      <c r="B144" s="272"/>
      <c r="C144" s="273"/>
      <c r="D144" s="273"/>
      <c r="E144" s="273"/>
      <c r="F144" s="273"/>
      <c r="G144" s="273"/>
      <c r="H144" s="273"/>
      <c r="I144" s="273"/>
      <c r="J144" s="273"/>
      <c r="K144" s="273"/>
      <c r="L144" s="274"/>
      <c r="M144" s="115" t="s">
        <v>229</v>
      </c>
      <c r="N144" s="263"/>
      <c r="O144" s="264"/>
      <c r="P144" s="265"/>
      <c r="R144" s="263"/>
      <c r="S144" s="264"/>
      <c r="T144" s="265"/>
    </row>
    <row r="145" spans="1:20" ht="15.75">
      <c r="A145" s="86">
        <v>23</v>
      </c>
      <c r="B145" s="102" t="s">
        <v>280</v>
      </c>
      <c r="C145" s="102"/>
      <c r="D145" s="102"/>
      <c r="E145" s="102"/>
      <c r="F145" s="102"/>
      <c r="G145" s="102"/>
      <c r="H145" s="102"/>
      <c r="I145" s="102"/>
      <c r="J145" s="103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</row>
    <row r="146" spans="1:20" ht="15.75">
      <c r="A146" s="86"/>
      <c r="B146" s="102"/>
      <c r="C146" s="102" t="s">
        <v>276</v>
      </c>
      <c r="D146" s="102"/>
      <c r="E146" s="102"/>
      <c r="F146" s="102"/>
      <c r="G146" s="102"/>
      <c r="H146" s="102"/>
      <c r="I146" s="102"/>
      <c r="J146" s="103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</row>
    <row r="147" spans="1:20" ht="15.75">
      <c r="A147" s="86"/>
      <c r="B147" s="102"/>
      <c r="C147" s="102" t="s">
        <v>277</v>
      </c>
      <c r="D147" s="102"/>
      <c r="E147" s="102"/>
      <c r="F147" s="102"/>
      <c r="G147" s="102"/>
      <c r="H147" s="102"/>
      <c r="I147" s="102"/>
      <c r="J147" s="103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</row>
    <row r="148" spans="1:20" ht="15.75">
      <c r="A148" s="86"/>
      <c r="B148" s="102"/>
      <c r="C148" s="102" t="s">
        <v>278</v>
      </c>
      <c r="D148" s="102"/>
      <c r="E148" s="102"/>
      <c r="F148" s="102"/>
      <c r="G148" s="102"/>
      <c r="H148" s="102"/>
      <c r="I148" s="102"/>
      <c r="J148" s="103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</row>
    <row r="149" spans="1:20" ht="15.75">
      <c r="A149" s="86"/>
      <c r="B149" s="102"/>
      <c r="C149" s="102" t="s">
        <v>279</v>
      </c>
      <c r="D149" s="102"/>
      <c r="E149" s="102"/>
      <c r="F149" s="102"/>
      <c r="G149" s="102"/>
      <c r="H149" s="102"/>
      <c r="I149" s="102"/>
      <c r="J149" s="103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</row>
    <row r="150" spans="1:20" ht="15.75">
      <c r="A150" s="86"/>
      <c r="B150" s="102"/>
      <c r="C150" s="102" t="s">
        <v>275</v>
      </c>
      <c r="D150" s="102"/>
      <c r="E150" s="102"/>
      <c r="F150" s="102"/>
      <c r="G150" s="102"/>
      <c r="H150" s="102"/>
      <c r="I150" s="102"/>
      <c r="J150" s="103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</row>
    <row r="151" spans="1:20" ht="16.5" customHeight="1">
      <c r="A151" s="86"/>
      <c r="B151" s="266"/>
      <c r="C151" s="267"/>
      <c r="D151" s="267"/>
      <c r="E151" s="267"/>
      <c r="F151" s="267"/>
      <c r="G151" s="267"/>
      <c r="H151" s="267"/>
      <c r="I151" s="267"/>
      <c r="J151" s="267"/>
      <c r="K151" s="267"/>
      <c r="L151" s="268"/>
      <c r="M151" s="114" t="s">
        <v>227</v>
      </c>
      <c r="N151" s="263"/>
      <c r="O151" s="264"/>
      <c r="P151" s="265"/>
      <c r="R151" s="263"/>
      <c r="S151" s="264"/>
      <c r="T151" s="265"/>
    </row>
    <row r="152" spans="1:20" ht="15.75">
      <c r="A152" s="86"/>
      <c r="B152" s="269"/>
      <c r="C152" s="270"/>
      <c r="D152" s="270"/>
      <c r="E152" s="270"/>
      <c r="F152" s="270"/>
      <c r="G152" s="270"/>
      <c r="H152" s="270"/>
      <c r="I152" s="270"/>
      <c r="J152" s="270"/>
      <c r="K152" s="270"/>
      <c r="L152" s="271"/>
      <c r="M152" s="115" t="s">
        <v>228</v>
      </c>
      <c r="N152" s="263"/>
      <c r="O152" s="264"/>
      <c r="P152" s="265"/>
      <c r="R152" s="263"/>
      <c r="S152" s="264"/>
      <c r="T152" s="265"/>
    </row>
    <row r="153" spans="1:20" ht="15.75">
      <c r="A153" s="86"/>
      <c r="B153" s="272"/>
      <c r="C153" s="273"/>
      <c r="D153" s="273"/>
      <c r="E153" s="273"/>
      <c r="F153" s="273"/>
      <c r="G153" s="273"/>
      <c r="H153" s="273"/>
      <c r="I153" s="273"/>
      <c r="J153" s="273"/>
      <c r="K153" s="273"/>
      <c r="L153" s="274"/>
      <c r="M153" s="115" t="s">
        <v>229</v>
      </c>
      <c r="N153" s="263"/>
      <c r="O153" s="264"/>
      <c r="P153" s="265"/>
      <c r="R153" s="263"/>
      <c r="S153" s="264"/>
      <c r="T153" s="265"/>
    </row>
    <row r="154" spans="1:20" ht="15.75">
      <c r="A154" s="86">
        <v>24</v>
      </c>
      <c r="B154" s="102" t="s">
        <v>393</v>
      </c>
      <c r="C154" s="102"/>
      <c r="D154" s="102"/>
      <c r="E154" s="102"/>
      <c r="F154" s="102"/>
      <c r="G154" s="102"/>
      <c r="H154" s="102"/>
      <c r="I154" s="102"/>
      <c r="J154" s="103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</row>
    <row r="155" spans="1:20" ht="16.5" customHeight="1">
      <c r="A155" s="86"/>
      <c r="B155" s="266"/>
      <c r="C155" s="267"/>
      <c r="D155" s="267"/>
      <c r="E155" s="267"/>
      <c r="F155" s="267"/>
      <c r="G155" s="267"/>
      <c r="H155" s="267"/>
      <c r="I155" s="267"/>
      <c r="J155" s="267"/>
      <c r="K155" s="267"/>
      <c r="L155" s="268"/>
      <c r="M155" s="114" t="s">
        <v>227</v>
      </c>
      <c r="N155" s="263"/>
      <c r="O155" s="264"/>
      <c r="P155" s="265"/>
      <c r="R155" s="263"/>
      <c r="S155" s="264"/>
      <c r="T155" s="265"/>
    </row>
    <row r="156" spans="1:20" ht="15.75">
      <c r="A156" s="86"/>
      <c r="B156" s="269"/>
      <c r="C156" s="270"/>
      <c r="D156" s="270"/>
      <c r="E156" s="270"/>
      <c r="F156" s="270"/>
      <c r="G156" s="270"/>
      <c r="H156" s="270"/>
      <c r="I156" s="270"/>
      <c r="J156" s="270"/>
      <c r="K156" s="270"/>
      <c r="L156" s="271"/>
      <c r="M156" s="115" t="s">
        <v>228</v>
      </c>
      <c r="N156" s="263"/>
      <c r="O156" s="264"/>
      <c r="P156" s="265"/>
      <c r="R156" s="263"/>
      <c r="S156" s="264"/>
      <c r="T156" s="265"/>
    </row>
    <row r="157" spans="1:20" ht="15.75">
      <c r="A157" s="86"/>
      <c r="B157" s="272"/>
      <c r="C157" s="273"/>
      <c r="D157" s="273"/>
      <c r="E157" s="273"/>
      <c r="F157" s="273"/>
      <c r="G157" s="273"/>
      <c r="H157" s="273"/>
      <c r="I157" s="273"/>
      <c r="J157" s="273"/>
      <c r="K157" s="273"/>
      <c r="L157" s="274"/>
      <c r="M157" s="115" t="s">
        <v>229</v>
      </c>
      <c r="N157" s="263"/>
      <c r="O157" s="264"/>
      <c r="P157" s="265"/>
      <c r="R157" s="263"/>
      <c r="S157" s="264"/>
      <c r="T157" s="265"/>
    </row>
    <row r="158" spans="1:20" ht="15.75">
      <c r="A158" s="86">
        <v>25</v>
      </c>
      <c r="B158" s="102" t="s">
        <v>281</v>
      </c>
      <c r="C158" s="102"/>
      <c r="D158" s="102"/>
      <c r="E158" s="102"/>
      <c r="F158" s="102"/>
      <c r="G158" s="102"/>
      <c r="H158" s="102"/>
      <c r="I158" s="102"/>
      <c r="J158" s="103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</row>
    <row r="159" spans="1:20" ht="16.5" customHeight="1">
      <c r="A159" s="86"/>
      <c r="B159" s="266"/>
      <c r="C159" s="267"/>
      <c r="D159" s="267"/>
      <c r="E159" s="267"/>
      <c r="F159" s="267"/>
      <c r="G159" s="267"/>
      <c r="H159" s="267"/>
      <c r="I159" s="267"/>
      <c r="J159" s="267"/>
      <c r="K159" s="267"/>
      <c r="L159" s="268"/>
      <c r="M159" s="114" t="s">
        <v>227</v>
      </c>
      <c r="N159" s="263"/>
      <c r="O159" s="264"/>
      <c r="P159" s="265"/>
      <c r="R159" s="263"/>
      <c r="S159" s="264"/>
      <c r="T159" s="265"/>
    </row>
    <row r="160" spans="1:20" ht="15.75">
      <c r="A160" s="86"/>
      <c r="B160" s="269"/>
      <c r="C160" s="270"/>
      <c r="D160" s="270"/>
      <c r="E160" s="270"/>
      <c r="F160" s="270"/>
      <c r="G160" s="270"/>
      <c r="H160" s="270"/>
      <c r="I160" s="270"/>
      <c r="J160" s="270"/>
      <c r="K160" s="270"/>
      <c r="L160" s="271"/>
      <c r="M160" s="115" t="s">
        <v>228</v>
      </c>
      <c r="N160" s="263"/>
      <c r="O160" s="264"/>
      <c r="P160" s="265"/>
      <c r="R160" s="263"/>
      <c r="S160" s="264"/>
      <c r="T160" s="265"/>
    </row>
    <row r="161" spans="1:20" ht="15.75">
      <c r="A161" s="86"/>
      <c r="B161" s="272"/>
      <c r="C161" s="273"/>
      <c r="D161" s="273"/>
      <c r="E161" s="273"/>
      <c r="F161" s="273"/>
      <c r="G161" s="273"/>
      <c r="H161" s="273"/>
      <c r="I161" s="273"/>
      <c r="J161" s="273"/>
      <c r="K161" s="273"/>
      <c r="L161" s="274"/>
      <c r="M161" s="115" t="s">
        <v>229</v>
      </c>
      <c r="N161" s="263"/>
      <c r="O161" s="264"/>
      <c r="P161" s="265"/>
      <c r="R161" s="263"/>
      <c r="S161" s="264"/>
      <c r="T161" s="265"/>
    </row>
    <row r="162" spans="1:20" ht="15.75">
      <c r="A162" s="86">
        <v>26</v>
      </c>
      <c r="B162" s="102" t="s">
        <v>283</v>
      </c>
      <c r="C162" s="102"/>
      <c r="D162" s="102"/>
      <c r="E162" s="102"/>
      <c r="F162" s="102"/>
      <c r="G162" s="102"/>
      <c r="H162" s="102"/>
      <c r="I162" s="102"/>
      <c r="J162" s="103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</row>
    <row r="163" spans="1:20" ht="16.5" customHeight="1">
      <c r="A163" s="86"/>
      <c r="B163" s="266"/>
      <c r="C163" s="267"/>
      <c r="D163" s="267"/>
      <c r="E163" s="267"/>
      <c r="F163" s="267"/>
      <c r="G163" s="267"/>
      <c r="H163" s="267"/>
      <c r="I163" s="267"/>
      <c r="J163" s="267"/>
      <c r="K163" s="267"/>
      <c r="L163" s="268"/>
      <c r="M163" s="114" t="s">
        <v>227</v>
      </c>
      <c r="N163" s="263"/>
      <c r="O163" s="264"/>
      <c r="P163" s="265"/>
      <c r="R163" s="263"/>
      <c r="S163" s="264"/>
      <c r="T163" s="265"/>
    </row>
    <row r="164" spans="1:20" ht="15.75">
      <c r="A164" s="86"/>
      <c r="B164" s="269"/>
      <c r="C164" s="270"/>
      <c r="D164" s="270"/>
      <c r="E164" s="270"/>
      <c r="F164" s="270"/>
      <c r="G164" s="270"/>
      <c r="H164" s="270"/>
      <c r="I164" s="270"/>
      <c r="J164" s="270"/>
      <c r="K164" s="270"/>
      <c r="L164" s="271"/>
      <c r="M164" s="115" t="s">
        <v>228</v>
      </c>
      <c r="N164" s="263"/>
      <c r="O164" s="264"/>
      <c r="P164" s="265"/>
      <c r="R164" s="263"/>
      <c r="S164" s="264"/>
      <c r="T164" s="265"/>
    </row>
    <row r="165" spans="1:20" ht="15.75">
      <c r="A165" s="86"/>
      <c r="B165" s="272"/>
      <c r="C165" s="273"/>
      <c r="D165" s="273"/>
      <c r="E165" s="273"/>
      <c r="F165" s="273"/>
      <c r="G165" s="273"/>
      <c r="H165" s="273"/>
      <c r="I165" s="273"/>
      <c r="J165" s="273"/>
      <c r="K165" s="273"/>
      <c r="L165" s="274"/>
      <c r="M165" s="115" t="s">
        <v>229</v>
      </c>
      <c r="N165" s="263"/>
      <c r="O165" s="264"/>
      <c r="P165" s="265"/>
      <c r="R165" s="263"/>
      <c r="S165" s="264"/>
      <c r="T165" s="265"/>
    </row>
    <row r="166" spans="1:20" ht="15.75">
      <c r="A166" s="86">
        <v>27</v>
      </c>
      <c r="B166" s="102" t="s">
        <v>282</v>
      </c>
      <c r="C166" s="102"/>
      <c r="D166" s="102"/>
      <c r="E166" s="102"/>
      <c r="F166" s="102"/>
      <c r="G166" s="102"/>
      <c r="H166" s="102"/>
      <c r="I166" s="102"/>
      <c r="J166" s="103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</row>
    <row r="167" spans="1:20" ht="16.5" customHeight="1">
      <c r="A167" s="86"/>
      <c r="B167" s="266"/>
      <c r="C167" s="267"/>
      <c r="D167" s="267"/>
      <c r="E167" s="267"/>
      <c r="F167" s="267"/>
      <c r="G167" s="267"/>
      <c r="H167" s="267"/>
      <c r="I167" s="267"/>
      <c r="J167" s="267"/>
      <c r="K167" s="267"/>
      <c r="L167" s="268"/>
      <c r="M167" s="114" t="s">
        <v>227</v>
      </c>
      <c r="N167" s="263"/>
      <c r="O167" s="264"/>
      <c r="P167" s="265"/>
      <c r="R167" s="263"/>
      <c r="S167" s="264"/>
      <c r="T167" s="265"/>
    </row>
    <row r="168" spans="1:20" ht="15.75">
      <c r="A168" s="86"/>
      <c r="B168" s="269"/>
      <c r="C168" s="270"/>
      <c r="D168" s="270"/>
      <c r="E168" s="270"/>
      <c r="F168" s="270"/>
      <c r="G168" s="270"/>
      <c r="H168" s="270"/>
      <c r="I168" s="270"/>
      <c r="J168" s="270"/>
      <c r="K168" s="270"/>
      <c r="L168" s="271"/>
      <c r="M168" s="115" t="s">
        <v>228</v>
      </c>
      <c r="N168" s="263"/>
      <c r="O168" s="264"/>
      <c r="P168" s="265"/>
      <c r="R168" s="263"/>
      <c r="S168" s="264"/>
      <c r="T168" s="265"/>
    </row>
    <row r="169" spans="1:20" ht="15.75">
      <c r="A169" s="86"/>
      <c r="B169" s="272"/>
      <c r="C169" s="273"/>
      <c r="D169" s="273"/>
      <c r="E169" s="273"/>
      <c r="F169" s="273"/>
      <c r="G169" s="273"/>
      <c r="H169" s="273"/>
      <c r="I169" s="273"/>
      <c r="J169" s="273"/>
      <c r="K169" s="273"/>
      <c r="L169" s="274"/>
      <c r="M169" s="115" t="s">
        <v>229</v>
      </c>
      <c r="N169" s="263"/>
      <c r="O169" s="264"/>
      <c r="P169" s="265"/>
      <c r="R169" s="263"/>
      <c r="S169" s="264"/>
      <c r="T169" s="265"/>
    </row>
    <row r="170" spans="1:20" ht="15.75">
      <c r="A170" s="86">
        <v>28</v>
      </c>
      <c r="B170" s="102" t="s">
        <v>284</v>
      </c>
      <c r="C170" s="102"/>
      <c r="D170" s="102"/>
      <c r="E170" s="102"/>
      <c r="F170" s="102"/>
      <c r="G170" s="102"/>
      <c r="H170" s="102"/>
      <c r="I170" s="102"/>
      <c r="J170" s="103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0" ht="16.5" customHeight="1">
      <c r="A171" s="86"/>
      <c r="B171" s="266"/>
      <c r="C171" s="267"/>
      <c r="D171" s="267"/>
      <c r="E171" s="267"/>
      <c r="F171" s="267"/>
      <c r="G171" s="267"/>
      <c r="H171" s="267"/>
      <c r="I171" s="267"/>
      <c r="J171" s="267"/>
      <c r="K171" s="267"/>
      <c r="L171" s="268"/>
      <c r="M171" s="114" t="s">
        <v>227</v>
      </c>
      <c r="N171" s="263"/>
      <c r="O171" s="264"/>
      <c r="P171" s="265"/>
      <c r="R171" s="263"/>
      <c r="S171" s="264"/>
      <c r="T171" s="265"/>
    </row>
    <row r="172" spans="1:20" ht="15.75">
      <c r="A172" s="86"/>
      <c r="B172" s="269"/>
      <c r="C172" s="270"/>
      <c r="D172" s="270"/>
      <c r="E172" s="270"/>
      <c r="F172" s="270"/>
      <c r="G172" s="270"/>
      <c r="H172" s="270"/>
      <c r="I172" s="270"/>
      <c r="J172" s="270"/>
      <c r="K172" s="270"/>
      <c r="L172" s="271"/>
      <c r="M172" s="115" t="s">
        <v>228</v>
      </c>
      <c r="N172" s="263"/>
      <c r="O172" s="264"/>
      <c r="P172" s="265"/>
      <c r="R172" s="263"/>
      <c r="S172" s="264"/>
      <c r="T172" s="265"/>
    </row>
    <row r="173" spans="1:20" ht="15.75">
      <c r="A173" s="86"/>
      <c r="B173" s="272"/>
      <c r="C173" s="273"/>
      <c r="D173" s="273"/>
      <c r="E173" s="273"/>
      <c r="F173" s="273"/>
      <c r="G173" s="273"/>
      <c r="H173" s="273"/>
      <c r="I173" s="273"/>
      <c r="J173" s="273"/>
      <c r="K173" s="273"/>
      <c r="L173" s="274"/>
      <c r="M173" s="115" t="s">
        <v>229</v>
      </c>
      <c r="N173" s="263"/>
      <c r="O173" s="264"/>
      <c r="P173" s="265"/>
      <c r="R173" s="263"/>
      <c r="S173" s="264"/>
      <c r="T173" s="265"/>
    </row>
    <row r="174" spans="1:20" ht="15.75">
      <c r="A174" s="86">
        <v>29</v>
      </c>
      <c r="B174" s="102" t="s">
        <v>294</v>
      </c>
      <c r="C174" s="102"/>
      <c r="D174" s="102"/>
      <c r="E174" s="102"/>
      <c r="F174" s="102"/>
      <c r="G174" s="102"/>
      <c r="H174" s="102"/>
      <c r="I174" s="102"/>
      <c r="J174" s="103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</row>
    <row r="175" spans="1:20" ht="16.5" customHeight="1">
      <c r="A175" s="86"/>
      <c r="B175" s="266"/>
      <c r="C175" s="267"/>
      <c r="D175" s="267"/>
      <c r="E175" s="267"/>
      <c r="F175" s="267"/>
      <c r="G175" s="267"/>
      <c r="H175" s="267"/>
      <c r="I175" s="267"/>
      <c r="J175" s="267"/>
      <c r="K175" s="267"/>
      <c r="L175" s="268"/>
      <c r="M175" s="114" t="s">
        <v>227</v>
      </c>
      <c r="N175" s="263"/>
      <c r="O175" s="264"/>
      <c r="P175" s="265"/>
      <c r="R175" s="263"/>
      <c r="S175" s="264"/>
      <c r="T175" s="265"/>
    </row>
    <row r="176" spans="1:20" ht="15.75">
      <c r="A176" s="86"/>
      <c r="B176" s="269"/>
      <c r="C176" s="270"/>
      <c r="D176" s="270"/>
      <c r="E176" s="270"/>
      <c r="F176" s="270"/>
      <c r="G176" s="270"/>
      <c r="H176" s="270"/>
      <c r="I176" s="270"/>
      <c r="J176" s="270"/>
      <c r="K176" s="270"/>
      <c r="L176" s="271"/>
      <c r="M176" s="115" t="s">
        <v>228</v>
      </c>
      <c r="N176" s="263"/>
      <c r="O176" s="264"/>
      <c r="P176" s="265"/>
      <c r="R176" s="263"/>
      <c r="S176" s="264"/>
      <c r="T176" s="265"/>
    </row>
    <row r="177" spans="1:20" ht="15.75">
      <c r="A177" s="86"/>
      <c r="B177" s="272"/>
      <c r="C177" s="273"/>
      <c r="D177" s="273"/>
      <c r="E177" s="273"/>
      <c r="F177" s="273"/>
      <c r="G177" s="273"/>
      <c r="H177" s="273"/>
      <c r="I177" s="273"/>
      <c r="J177" s="273"/>
      <c r="K177" s="273"/>
      <c r="L177" s="274"/>
      <c r="M177" s="115" t="s">
        <v>229</v>
      </c>
      <c r="N177" s="263"/>
      <c r="O177" s="264"/>
      <c r="P177" s="265"/>
      <c r="R177" s="263"/>
      <c r="S177" s="264"/>
      <c r="T177" s="265"/>
    </row>
    <row r="178" spans="1:20" ht="15.75">
      <c r="A178" s="86">
        <v>30</v>
      </c>
      <c r="B178" s="102" t="s">
        <v>394</v>
      </c>
      <c r="C178" s="102"/>
      <c r="D178" s="102"/>
      <c r="E178" s="102"/>
      <c r="F178" s="102"/>
      <c r="G178" s="102"/>
      <c r="H178" s="102"/>
      <c r="I178" s="102"/>
      <c r="J178" s="103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</row>
    <row r="179" spans="1:20" ht="16.5" customHeight="1">
      <c r="A179" s="86"/>
      <c r="B179" s="266"/>
      <c r="C179" s="267"/>
      <c r="D179" s="267"/>
      <c r="E179" s="267"/>
      <c r="F179" s="267"/>
      <c r="G179" s="267"/>
      <c r="H179" s="267"/>
      <c r="I179" s="267"/>
      <c r="J179" s="267"/>
      <c r="K179" s="267"/>
      <c r="L179" s="268"/>
      <c r="M179" s="114" t="s">
        <v>227</v>
      </c>
      <c r="N179" s="263"/>
      <c r="O179" s="264"/>
      <c r="P179" s="265"/>
      <c r="R179" s="263"/>
      <c r="S179" s="264"/>
      <c r="T179" s="265"/>
    </row>
    <row r="180" spans="1:20" ht="15.75">
      <c r="A180" s="86"/>
      <c r="B180" s="269"/>
      <c r="C180" s="270"/>
      <c r="D180" s="270"/>
      <c r="E180" s="270"/>
      <c r="F180" s="270"/>
      <c r="G180" s="270"/>
      <c r="H180" s="270"/>
      <c r="I180" s="270"/>
      <c r="J180" s="270"/>
      <c r="K180" s="270"/>
      <c r="L180" s="271"/>
      <c r="M180" s="115" t="s">
        <v>228</v>
      </c>
      <c r="N180" s="263"/>
      <c r="O180" s="264"/>
      <c r="P180" s="265"/>
      <c r="R180" s="263"/>
      <c r="S180" s="264"/>
      <c r="T180" s="265"/>
    </row>
    <row r="181" spans="1:20" ht="15.75">
      <c r="A181" s="86"/>
      <c r="B181" s="272"/>
      <c r="C181" s="273"/>
      <c r="D181" s="273"/>
      <c r="E181" s="273"/>
      <c r="F181" s="273"/>
      <c r="G181" s="273"/>
      <c r="H181" s="273"/>
      <c r="I181" s="273"/>
      <c r="J181" s="273"/>
      <c r="K181" s="273"/>
      <c r="L181" s="274"/>
      <c r="M181" s="115" t="s">
        <v>229</v>
      </c>
      <c r="N181" s="263"/>
      <c r="O181" s="264"/>
      <c r="P181" s="265"/>
      <c r="R181" s="263"/>
      <c r="S181" s="264"/>
      <c r="T181" s="265"/>
    </row>
    <row r="182" spans="1:20" ht="15.75">
      <c r="A182" s="120" t="s">
        <v>355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</row>
    <row r="183" spans="1:20" ht="15.75">
      <c r="A183" s="88">
        <v>31</v>
      </c>
      <c r="B183" s="102" t="s">
        <v>651</v>
      </c>
      <c r="C183" s="102"/>
      <c r="D183" s="102"/>
      <c r="E183" s="102"/>
      <c r="F183" s="102"/>
      <c r="G183" s="102"/>
      <c r="H183" s="102"/>
      <c r="I183" s="102"/>
      <c r="M183" s="102"/>
    </row>
    <row r="184" spans="1:20" ht="16.5" customHeight="1">
      <c r="A184" s="88"/>
      <c r="B184" s="266"/>
      <c r="C184" s="267"/>
      <c r="D184" s="267"/>
      <c r="E184" s="267"/>
      <c r="F184" s="267"/>
      <c r="G184" s="267"/>
      <c r="H184" s="267"/>
      <c r="I184" s="267"/>
      <c r="J184" s="267"/>
      <c r="K184" s="267"/>
      <c r="L184" s="268"/>
      <c r="M184" s="114" t="s">
        <v>227</v>
      </c>
      <c r="N184" s="263"/>
      <c r="O184" s="264"/>
      <c r="P184" s="265"/>
      <c r="R184" s="263"/>
      <c r="S184" s="264"/>
      <c r="T184" s="265"/>
    </row>
    <row r="185" spans="1:20" ht="15.75">
      <c r="A185" s="88"/>
      <c r="B185" s="269"/>
      <c r="C185" s="270"/>
      <c r="D185" s="270"/>
      <c r="E185" s="270"/>
      <c r="F185" s="270"/>
      <c r="G185" s="270"/>
      <c r="H185" s="270"/>
      <c r="I185" s="270"/>
      <c r="J185" s="270"/>
      <c r="K185" s="270"/>
      <c r="L185" s="271"/>
      <c r="M185" s="115" t="s">
        <v>228</v>
      </c>
      <c r="N185" s="263"/>
      <c r="O185" s="264"/>
      <c r="P185" s="265"/>
      <c r="R185" s="263"/>
      <c r="S185" s="264"/>
      <c r="T185" s="265"/>
    </row>
    <row r="186" spans="1:20" ht="15.75">
      <c r="A186" s="88"/>
      <c r="B186" s="272"/>
      <c r="C186" s="273"/>
      <c r="D186" s="273"/>
      <c r="E186" s="273"/>
      <c r="F186" s="273"/>
      <c r="G186" s="273"/>
      <c r="H186" s="273"/>
      <c r="I186" s="273"/>
      <c r="J186" s="273"/>
      <c r="K186" s="273"/>
      <c r="L186" s="274"/>
      <c r="M186" s="115" t="s">
        <v>229</v>
      </c>
      <c r="N186" s="263"/>
      <c r="O186" s="264"/>
      <c r="P186" s="265"/>
      <c r="R186" s="263"/>
      <c r="S186" s="264"/>
      <c r="T186" s="265"/>
    </row>
    <row r="187" spans="1:20" ht="15.75">
      <c r="A187" s="88">
        <v>32</v>
      </c>
      <c r="B187" s="102" t="s">
        <v>652</v>
      </c>
      <c r="C187" s="102"/>
      <c r="D187" s="102"/>
      <c r="E187" s="102"/>
      <c r="F187" s="102"/>
      <c r="G187" s="102"/>
      <c r="H187" s="102"/>
      <c r="I187" s="102"/>
    </row>
    <row r="188" spans="1:20" ht="16.5" customHeight="1">
      <c r="A188" s="88"/>
      <c r="B188" s="266"/>
      <c r="C188" s="267"/>
      <c r="D188" s="267"/>
      <c r="E188" s="267"/>
      <c r="F188" s="267"/>
      <c r="G188" s="267"/>
      <c r="H188" s="267"/>
      <c r="I188" s="267"/>
      <c r="J188" s="267"/>
      <c r="K188" s="267"/>
      <c r="L188" s="268"/>
      <c r="M188" s="114" t="s">
        <v>227</v>
      </c>
      <c r="N188" s="263"/>
      <c r="O188" s="264"/>
      <c r="P188" s="265"/>
      <c r="R188" s="263"/>
      <c r="S188" s="264"/>
      <c r="T188" s="265"/>
    </row>
    <row r="189" spans="1:20" ht="15.75">
      <c r="A189" s="88"/>
      <c r="B189" s="269"/>
      <c r="C189" s="270"/>
      <c r="D189" s="270"/>
      <c r="E189" s="270"/>
      <c r="F189" s="270"/>
      <c r="G189" s="270"/>
      <c r="H189" s="270"/>
      <c r="I189" s="270"/>
      <c r="J189" s="270"/>
      <c r="K189" s="270"/>
      <c r="L189" s="271"/>
      <c r="M189" s="115" t="s">
        <v>228</v>
      </c>
      <c r="N189" s="263"/>
      <c r="O189" s="264"/>
      <c r="P189" s="265"/>
      <c r="R189" s="263"/>
      <c r="S189" s="264"/>
      <c r="T189" s="265"/>
    </row>
    <row r="190" spans="1:20" ht="15.75">
      <c r="A190" s="88"/>
      <c r="B190" s="272"/>
      <c r="C190" s="273"/>
      <c r="D190" s="273"/>
      <c r="E190" s="273"/>
      <c r="F190" s="273"/>
      <c r="G190" s="273"/>
      <c r="H190" s="273"/>
      <c r="I190" s="273"/>
      <c r="J190" s="273"/>
      <c r="K190" s="273"/>
      <c r="L190" s="274"/>
      <c r="M190" s="115" t="s">
        <v>229</v>
      </c>
      <c r="N190" s="263"/>
      <c r="O190" s="264"/>
      <c r="P190" s="265"/>
      <c r="R190" s="263"/>
      <c r="S190" s="264"/>
      <c r="T190" s="265"/>
    </row>
    <row r="191" spans="1:20" ht="15.75">
      <c r="A191" s="88">
        <v>33</v>
      </c>
      <c r="B191" s="102" t="s">
        <v>653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</row>
    <row r="192" spans="1:20" ht="15.75">
      <c r="A192" s="88"/>
      <c r="B192" s="102" t="s">
        <v>266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</row>
    <row r="193" spans="1:20" ht="16.5" customHeight="1">
      <c r="A193" s="88"/>
      <c r="B193" s="266"/>
      <c r="C193" s="267"/>
      <c r="D193" s="267"/>
      <c r="E193" s="267"/>
      <c r="F193" s="267"/>
      <c r="G193" s="267"/>
      <c r="H193" s="267"/>
      <c r="I193" s="267"/>
      <c r="J193" s="267"/>
      <c r="K193" s="267"/>
      <c r="L193" s="268"/>
      <c r="M193" s="114" t="s">
        <v>227</v>
      </c>
      <c r="N193" s="263"/>
      <c r="O193" s="264"/>
      <c r="P193" s="265"/>
      <c r="R193" s="263"/>
      <c r="S193" s="264"/>
      <c r="T193" s="265"/>
    </row>
    <row r="194" spans="1:20" ht="15.75">
      <c r="A194" s="88"/>
      <c r="B194" s="269"/>
      <c r="C194" s="270"/>
      <c r="D194" s="270"/>
      <c r="E194" s="270"/>
      <c r="F194" s="270"/>
      <c r="G194" s="270"/>
      <c r="H194" s="270"/>
      <c r="I194" s="270"/>
      <c r="J194" s="270"/>
      <c r="K194" s="270"/>
      <c r="L194" s="271"/>
      <c r="M194" s="115" t="s">
        <v>228</v>
      </c>
      <c r="N194" s="263"/>
      <c r="O194" s="264"/>
      <c r="P194" s="265"/>
      <c r="R194" s="263"/>
      <c r="S194" s="264"/>
      <c r="T194" s="265"/>
    </row>
    <row r="195" spans="1:20" ht="15.75">
      <c r="A195" s="88"/>
      <c r="B195" s="272"/>
      <c r="C195" s="273"/>
      <c r="D195" s="273"/>
      <c r="E195" s="273"/>
      <c r="F195" s="273"/>
      <c r="G195" s="273"/>
      <c r="H195" s="273"/>
      <c r="I195" s="273"/>
      <c r="J195" s="273"/>
      <c r="K195" s="273"/>
      <c r="L195" s="274"/>
      <c r="M195" s="115" t="s">
        <v>229</v>
      </c>
      <c r="N195" s="263"/>
      <c r="O195" s="264"/>
      <c r="P195" s="265"/>
      <c r="R195" s="263"/>
      <c r="S195" s="264"/>
      <c r="T195" s="265"/>
    </row>
    <row r="196" spans="1:20" ht="15.75">
      <c r="A196" s="88">
        <v>34</v>
      </c>
      <c r="B196" s="102" t="s">
        <v>261</v>
      </c>
      <c r="C196" s="102"/>
      <c r="D196" s="102"/>
      <c r="E196" s="102"/>
      <c r="F196" s="102"/>
      <c r="G196" s="102"/>
      <c r="H196" s="102"/>
      <c r="I196" s="102"/>
    </row>
    <row r="197" spans="1:20" ht="16.5" customHeight="1">
      <c r="A197" s="88"/>
      <c r="B197" s="266"/>
      <c r="C197" s="267"/>
      <c r="D197" s="267"/>
      <c r="E197" s="267"/>
      <c r="F197" s="267"/>
      <c r="G197" s="267"/>
      <c r="H197" s="267"/>
      <c r="I197" s="267"/>
      <c r="J197" s="267"/>
      <c r="K197" s="267"/>
      <c r="L197" s="268"/>
      <c r="M197" s="114" t="s">
        <v>227</v>
      </c>
      <c r="N197" s="263"/>
      <c r="O197" s="264"/>
      <c r="P197" s="265"/>
      <c r="R197" s="263"/>
      <c r="S197" s="264"/>
      <c r="T197" s="265"/>
    </row>
    <row r="198" spans="1:20" ht="15.75">
      <c r="A198" s="88"/>
      <c r="B198" s="269"/>
      <c r="C198" s="270"/>
      <c r="D198" s="270"/>
      <c r="E198" s="270"/>
      <c r="F198" s="270"/>
      <c r="G198" s="270"/>
      <c r="H198" s="270"/>
      <c r="I198" s="270"/>
      <c r="J198" s="270"/>
      <c r="K198" s="270"/>
      <c r="L198" s="271"/>
      <c r="M198" s="115" t="s">
        <v>228</v>
      </c>
      <c r="N198" s="263"/>
      <c r="O198" s="264"/>
      <c r="P198" s="265"/>
      <c r="R198" s="263"/>
      <c r="S198" s="264"/>
      <c r="T198" s="265"/>
    </row>
    <row r="199" spans="1:20" ht="15.75">
      <c r="A199" s="88"/>
      <c r="B199" s="272"/>
      <c r="C199" s="273"/>
      <c r="D199" s="273"/>
      <c r="E199" s="273"/>
      <c r="F199" s="273"/>
      <c r="G199" s="273"/>
      <c r="H199" s="273"/>
      <c r="I199" s="273"/>
      <c r="J199" s="273"/>
      <c r="K199" s="273"/>
      <c r="L199" s="274"/>
      <c r="M199" s="115" t="s">
        <v>229</v>
      </c>
      <c r="N199" s="263"/>
      <c r="O199" s="264"/>
      <c r="P199" s="265"/>
      <c r="R199" s="263"/>
      <c r="S199" s="264"/>
      <c r="T199" s="265"/>
    </row>
    <row r="200" spans="1:20" ht="15.75">
      <c r="A200" s="88">
        <v>35</v>
      </c>
      <c r="B200" s="102" t="s">
        <v>259</v>
      </c>
      <c r="C200" s="102"/>
      <c r="D200" s="102"/>
      <c r="E200" s="102"/>
      <c r="F200" s="102"/>
      <c r="G200" s="102"/>
      <c r="H200" s="102"/>
      <c r="I200" s="102"/>
      <c r="M200" s="102"/>
    </row>
    <row r="201" spans="1:20" ht="15.75">
      <c r="A201" s="88"/>
      <c r="B201" s="102"/>
      <c r="C201" s="102" t="s">
        <v>256</v>
      </c>
      <c r="D201" s="102"/>
      <c r="E201" s="102"/>
      <c r="F201" s="102"/>
      <c r="G201" s="102"/>
      <c r="H201" s="102"/>
      <c r="I201" s="102"/>
      <c r="M201" s="102"/>
    </row>
    <row r="202" spans="1:20" ht="15.75">
      <c r="A202" s="88"/>
      <c r="B202" s="102"/>
      <c r="C202" s="102" t="s">
        <v>258</v>
      </c>
      <c r="D202" s="102"/>
      <c r="E202" s="102"/>
      <c r="F202" s="102"/>
      <c r="G202" s="102"/>
      <c r="H202" s="102"/>
      <c r="I202" s="102"/>
      <c r="M202" s="102"/>
    </row>
    <row r="203" spans="1:20" ht="15.75">
      <c r="A203" s="88"/>
      <c r="B203" s="102"/>
      <c r="C203" s="102" t="s">
        <v>257</v>
      </c>
      <c r="D203" s="102"/>
      <c r="E203" s="102"/>
      <c r="F203" s="102"/>
      <c r="G203" s="102"/>
      <c r="H203" s="102"/>
      <c r="I203" s="102"/>
      <c r="M203" s="102"/>
    </row>
    <row r="204" spans="1:20" ht="16.5" customHeight="1">
      <c r="A204" s="88"/>
      <c r="B204" s="266"/>
      <c r="C204" s="267"/>
      <c r="D204" s="267"/>
      <c r="E204" s="267"/>
      <c r="F204" s="267"/>
      <c r="G204" s="267"/>
      <c r="H204" s="267"/>
      <c r="I204" s="267"/>
      <c r="J204" s="267"/>
      <c r="K204" s="267"/>
      <c r="L204" s="268"/>
      <c r="M204" s="114" t="s">
        <v>227</v>
      </c>
      <c r="N204" s="263"/>
      <c r="O204" s="264"/>
      <c r="P204" s="265"/>
      <c r="R204" s="263"/>
      <c r="S204" s="264"/>
      <c r="T204" s="265"/>
    </row>
    <row r="205" spans="1:20" ht="15.75">
      <c r="A205" s="88"/>
      <c r="B205" s="269"/>
      <c r="C205" s="270"/>
      <c r="D205" s="270"/>
      <c r="E205" s="270"/>
      <c r="F205" s="270"/>
      <c r="G205" s="270"/>
      <c r="H205" s="270"/>
      <c r="I205" s="270"/>
      <c r="J205" s="270"/>
      <c r="K205" s="270"/>
      <c r="L205" s="271"/>
      <c r="M205" s="115" t="s">
        <v>228</v>
      </c>
      <c r="N205" s="263"/>
      <c r="O205" s="264"/>
      <c r="P205" s="265"/>
      <c r="R205" s="263"/>
      <c r="S205" s="264"/>
      <c r="T205" s="265"/>
    </row>
    <row r="206" spans="1:20" ht="15.75">
      <c r="A206" s="88"/>
      <c r="B206" s="272"/>
      <c r="C206" s="273"/>
      <c r="D206" s="273"/>
      <c r="E206" s="273"/>
      <c r="F206" s="273"/>
      <c r="G206" s="273"/>
      <c r="H206" s="273"/>
      <c r="I206" s="273"/>
      <c r="J206" s="273"/>
      <c r="K206" s="273"/>
      <c r="L206" s="274"/>
      <c r="M206" s="115" t="s">
        <v>229</v>
      </c>
      <c r="N206" s="263"/>
      <c r="O206" s="264"/>
      <c r="P206" s="265"/>
      <c r="R206" s="263"/>
      <c r="S206" s="264"/>
      <c r="T206" s="265"/>
    </row>
    <row r="207" spans="1:20" ht="15.75">
      <c r="A207" s="88">
        <v>36</v>
      </c>
      <c r="B207" s="102" t="s">
        <v>212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</row>
    <row r="208" spans="1:20" ht="15.75">
      <c r="A208" s="88"/>
      <c r="B208" s="102" t="s">
        <v>233</v>
      </c>
      <c r="C208" s="102"/>
      <c r="D208" s="102"/>
      <c r="E208" s="102"/>
      <c r="F208" s="102"/>
      <c r="G208" s="102"/>
      <c r="H208" s="102"/>
      <c r="I208" s="102"/>
    </row>
    <row r="209" spans="1:20" ht="16.5" customHeight="1">
      <c r="A209" s="88"/>
      <c r="B209" s="266"/>
      <c r="C209" s="267"/>
      <c r="D209" s="267"/>
      <c r="E209" s="267"/>
      <c r="F209" s="267"/>
      <c r="G209" s="267"/>
      <c r="H209" s="267"/>
      <c r="I209" s="267"/>
      <c r="J209" s="267"/>
      <c r="K209" s="267"/>
      <c r="L209" s="268"/>
      <c r="M209" s="114" t="s">
        <v>227</v>
      </c>
      <c r="N209" s="263"/>
      <c r="O209" s="264"/>
      <c r="P209" s="265"/>
      <c r="R209" s="263"/>
      <c r="S209" s="264"/>
      <c r="T209" s="265"/>
    </row>
    <row r="210" spans="1:20" ht="15.75">
      <c r="A210" s="88"/>
      <c r="B210" s="269"/>
      <c r="C210" s="270"/>
      <c r="D210" s="270"/>
      <c r="E210" s="270"/>
      <c r="F210" s="270"/>
      <c r="G210" s="270"/>
      <c r="H210" s="270"/>
      <c r="I210" s="270"/>
      <c r="J210" s="270"/>
      <c r="K210" s="270"/>
      <c r="L210" s="271"/>
      <c r="M210" s="115" t="s">
        <v>228</v>
      </c>
      <c r="N210" s="263"/>
      <c r="O210" s="264"/>
      <c r="P210" s="265"/>
      <c r="R210" s="263"/>
      <c r="S210" s="264"/>
      <c r="T210" s="265"/>
    </row>
    <row r="211" spans="1:20" ht="15.75">
      <c r="A211" s="88"/>
      <c r="B211" s="272"/>
      <c r="C211" s="273"/>
      <c r="D211" s="273"/>
      <c r="E211" s="273"/>
      <c r="F211" s="273"/>
      <c r="G211" s="273"/>
      <c r="H211" s="273"/>
      <c r="I211" s="273"/>
      <c r="J211" s="273"/>
      <c r="K211" s="273"/>
      <c r="L211" s="274"/>
      <c r="M211" s="115" t="s">
        <v>229</v>
      </c>
      <c r="N211" s="263"/>
      <c r="O211" s="264"/>
      <c r="P211" s="265"/>
      <c r="R211" s="263"/>
      <c r="S211" s="264"/>
      <c r="T211" s="265"/>
    </row>
    <row r="212" spans="1:20" ht="15.75">
      <c r="A212" s="88">
        <v>37</v>
      </c>
      <c r="B212" s="118" t="s">
        <v>380</v>
      </c>
      <c r="C212" s="118"/>
      <c r="D212" s="118"/>
      <c r="E212" s="118"/>
      <c r="F212" s="118"/>
      <c r="G212" s="118"/>
      <c r="H212" s="118"/>
      <c r="I212" s="118"/>
      <c r="J212" s="151"/>
      <c r="K212" s="151"/>
      <c r="L212" s="151"/>
      <c r="M212" s="121"/>
      <c r="N212" s="151"/>
      <c r="O212" s="151"/>
      <c r="P212" s="151"/>
      <c r="Q212" s="121"/>
      <c r="R212" s="151"/>
      <c r="S212" s="151"/>
      <c r="T212" s="151"/>
    </row>
    <row r="213" spans="1:20" ht="16.5" customHeight="1">
      <c r="A213" s="88"/>
      <c r="B213" s="266"/>
      <c r="C213" s="267"/>
      <c r="D213" s="267"/>
      <c r="E213" s="267"/>
      <c r="F213" s="267"/>
      <c r="G213" s="267"/>
      <c r="H213" s="267"/>
      <c r="I213" s="267"/>
      <c r="J213" s="267"/>
      <c r="K213" s="267"/>
      <c r="L213" s="268"/>
      <c r="M213" s="114" t="s">
        <v>227</v>
      </c>
      <c r="N213" s="263"/>
      <c r="O213" s="264"/>
      <c r="P213" s="265"/>
      <c r="R213" s="263"/>
      <c r="S213" s="264"/>
      <c r="T213" s="265"/>
    </row>
    <row r="214" spans="1:20" ht="15.75">
      <c r="A214" s="88"/>
      <c r="B214" s="269"/>
      <c r="C214" s="270"/>
      <c r="D214" s="270"/>
      <c r="E214" s="270"/>
      <c r="F214" s="270"/>
      <c r="G214" s="270"/>
      <c r="H214" s="270"/>
      <c r="I214" s="270"/>
      <c r="J214" s="270"/>
      <c r="K214" s="270"/>
      <c r="L214" s="271"/>
      <c r="M214" s="115" t="s">
        <v>228</v>
      </c>
      <c r="N214" s="263"/>
      <c r="O214" s="264"/>
      <c r="P214" s="265"/>
      <c r="R214" s="263"/>
      <c r="S214" s="264"/>
      <c r="T214" s="265"/>
    </row>
    <row r="215" spans="1:20" ht="15.75">
      <c r="A215" s="88"/>
      <c r="B215" s="272"/>
      <c r="C215" s="273"/>
      <c r="D215" s="273"/>
      <c r="E215" s="273"/>
      <c r="F215" s="273"/>
      <c r="G215" s="273"/>
      <c r="H215" s="273"/>
      <c r="I215" s="273"/>
      <c r="J215" s="273"/>
      <c r="K215" s="273"/>
      <c r="L215" s="274"/>
      <c r="M215" s="115" t="s">
        <v>229</v>
      </c>
      <c r="N215" s="263"/>
      <c r="O215" s="264"/>
      <c r="P215" s="265"/>
      <c r="R215" s="263"/>
      <c r="S215" s="264"/>
      <c r="T215" s="265"/>
    </row>
    <row r="216" spans="1:20" ht="15.75">
      <c r="A216" s="88">
        <v>38</v>
      </c>
      <c r="B216" s="118" t="s">
        <v>260</v>
      </c>
      <c r="C216" s="118"/>
      <c r="D216" s="118"/>
      <c r="E216" s="118"/>
      <c r="F216" s="118"/>
      <c r="G216" s="118"/>
      <c r="H216" s="118"/>
      <c r="I216" s="118"/>
      <c r="J216" s="151"/>
      <c r="K216" s="151"/>
      <c r="L216" s="151"/>
      <c r="M216" s="121"/>
      <c r="N216" s="151"/>
      <c r="O216" s="151"/>
      <c r="P216" s="151"/>
      <c r="Q216" s="121"/>
      <c r="R216" s="151"/>
      <c r="S216" s="151"/>
      <c r="T216" s="151"/>
    </row>
    <row r="217" spans="1:20" ht="16.5" customHeight="1">
      <c r="A217" s="88"/>
      <c r="B217" s="266"/>
      <c r="C217" s="267"/>
      <c r="D217" s="267"/>
      <c r="E217" s="267"/>
      <c r="F217" s="267"/>
      <c r="G217" s="267"/>
      <c r="H217" s="267"/>
      <c r="I217" s="267"/>
      <c r="J217" s="267"/>
      <c r="K217" s="267"/>
      <c r="L217" s="268"/>
      <c r="M217" s="114" t="s">
        <v>227</v>
      </c>
      <c r="N217" s="263"/>
      <c r="O217" s="264"/>
      <c r="P217" s="265"/>
      <c r="R217" s="263"/>
      <c r="S217" s="264"/>
      <c r="T217" s="265"/>
    </row>
    <row r="218" spans="1:20" ht="15.75">
      <c r="A218" s="88"/>
      <c r="B218" s="269"/>
      <c r="C218" s="270"/>
      <c r="D218" s="270"/>
      <c r="E218" s="270"/>
      <c r="F218" s="270"/>
      <c r="G218" s="270"/>
      <c r="H218" s="270"/>
      <c r="I218" s="270"/>
      <c r="J218" s="270"/>
      <c r="K218" s="270"/>
      <c r="L218" s="271"/>
      <c r="M218" s="115" t="s">
        <v>228</v>
      </c>
      <c r="N218" s="263"/>
      <c r="O218" s="264"/>
      <c r="P218" s="265"/>
      <c r="R218" s="263"/>
      <c r="S218" s="264"/>
      <c r="T218" s="265"/>
    </row>
    <row r="219" spans="1:20" ht="15.75">
      <c r="A219" s="88"/>
      <c r="B219" s="272"/>
      <c r="C219" s="273"/>
      <c r="D219" s="273"/>
      <c r="E219" s="273"/>
      <c r="F219" s="273"/>
      <c r="G219" s="273"/>
      <c r="H219" s="273"/>
      <c r="I219" s="273"/>
      <c r="J219" s="273"/>
      <c r="K219" s="273"/>
      <c r="L219" s="274"/>
      <c r="M219" s="115" t="s">
        <v>229</v>
      </c>
      <c r="N219" s="263"/>
      <c r="O219" s="264"/>
      <c r="P219" s="265"/>
      <c r="R219" s="263"/>
      <c r="S219" s="264"/>
      <c r="T219" s="265"/>
    </row>
    <row r="220" spans="1:20" ht="15.75">
      <c r="A220" s="88">
        <v>39</v>
      </c>
      <c r="B220" s="122" t="s">
        <v>263</v>
      </c>
      <c r="C220" s="102"/>
      <c r="D220" s="102"/>
      <c r="E220" s="102"/>
      <c r="F220" s="102"/>
      <c r="G220" s="102"/>
      <c r="H220" s="102"/>
      <c r="I220" s="102"/>
    </row>
    <row r="221" spans="1:20" ht="16.5" customHeight="1">
      <c r="A221" s="88"/>
      <c r="B221" s="266"/>
      <c r="C221" s="267"/>
      <c r="D221" s="267"/>
      <c r="E221" s="267"/>
      <c r="F221" s="267"/>
      <c r="G221" s="267"/>
      <c r="H221" s="267"/>
      <c r="I221" s="267"/>
      <c r="J221" s="267"/>
      <c r="K221" s="267"/>
      <c r="L221" s="268"/>
      <c r="M221" s="114" t="s">
        <v>227</v>
      </c>
      <c r="N221" s="263"/>
      <c r="O221" s="264"/>
      <c r="P221" s="265"/>
      <c r="R221" s="263"/>
      <c r="S221" s="264"/>
      <c r="T221" s="265"/>
    </row>
    <row r="222" spans="1:20" ht="15.75">
      <c r="A222" s="88"/>
      <c r="B222" s="269"/>
      <c r="C222" s="270"/>
      <c r="D222" s="270"/>
      <c r="E222" s="270"/>
      <c r="F222" s="270"/>
      <c r="G222" s="270"/>
      <c r="H222" s="270"/>
      <c r="I222" s="270"/>
      <c r="J222" s="270"/>
      <c r="K222" s="270"/>
      <c r="L222" s="271"/>
      <c r="M222" s="115" t="s">
        <v>228</v>
      </c>
      <c r="N222" s="263"/>
      <c r="O222" s="264"/>
      <c r="P222" s="265"/>
      <c r="R222" s="263"/>
      <c r="S222" s="264"/>
      <c r="T222" s="265"/>
    </row>
    <row r="223" spans="1:20" ht="15.75">
      <c r="A223" s="88"/>
      <c r="B223" s="272"/>
      <c r="C223" s="273"/>
      <c r="D223" s="273"/>
      <c r="E223" s="273"/>
      <c r="F223" s="273"/>
      <c r="G223" s="273"/>
      <c r="H223" s="273"/>
      <c r="I223" s="273"/>
      <c r="J223" s="273"/>
      <c r="K223" s="273"/>
      <c r="L223" s="274"/>
      <c r="M223" s="115" t="s">
        <v>229</v>
      </c>
      <c r="N223" s="263"/>
      <c r="O223" s="264"/>
      <c r="P223" s="265"/>
      <c r="R223" s="263"/>
      <c r="S223" s="264"/>
      <c r="T223" s="265"/>
    </row>
    <row r="224" spans="1:20" ht="15.75">
      <c r="A224" s="88">
        <v>40</v>
      </c>
      <c r="B224" s="102" t="s">
        <v>262</v>
      </c>
      <c r="C224" s="102"/>
      <c r="D224" s="102"/>
      <c r="E224" s="102"/>
      <c r="F224" s="102"/>
      <c r="G224" s="102"/>
      <c r="H224" s="102"/>
      <c r="I224" s="102"/>
    </row>
    <row r="225" spans="1:20" ht="16.5" customHeight="1">
      <c r="A225" s="88"/>
      <c r="B225" s="266"/>
      <c r="C225" s="267"/>
      <c r="D225" s="267"/>
      <c r="E225" s="267"/>
      <c r="F225" s="267"/>
      <c r="G225" s="267"/>
      <c r="H225" s="267"/>
      <c r="I225" s="267"/>
      <c r="J225" s="267"/>
      <c r="K225" s="267"/>
      <c r="L225" s="268"/>
      <c r="M225" s="114" t="s">
        <v>227</v>
      </c>
      <c r="N225" s="263"/>
      <c r="O225" s="264"/>
      <c r="P225" s="265"/>
      <c r="R225" s="263"/>
      <c r="S225" s="264"/>
      <c r="T225" s="265"/>
    </row>
    <row r="226" spans="1:20" ht="15.75">
      <c r="A226" s="88"/>
      <c r="B226" s="269"/>
      <c r="C226" s="270"/>
      <c r="D226" s="270"/>
      <c r="E226" s="270"/>
      <c r="F226" s="270"/>
      <c r="G226" s="270"/>
      <c r="H226" s="270"/>
      <c r="I226" s="270"/>
      <c r="J226" s="270"/>
      <c r="K226" s="270"/>
      <c r="L226" s="271"/>
      <c r="M226" s="115" t="s">
        <v>228</v>
      </c>
      <c r="N226" s="263"/>
      <c r="O226" s="264"/>
      <c r="P226" s="265"/>
      <c r="R226" s="263"/>
      <c r="S226" s="264"/>
      <c r="T226" s="265"/>
    </row>
    <row r="227" spans="1:20" ht="15.75">
      <c r="A227" s="88"/>
      <c r="B227" s="272"/>
      <c r="C227" s="273"/>
      <c r="D227" s="273"/>
      <c r="E227" s="273"/>
      <c r="F227" s="273"/>
      <c r="G227" s="273"/>
      <c r="H227" s="273"/>
      <c r="I227" s="273"/>
      <c r="J227" s="273"/>
      <c r="K227" s="273"/>
      <c r="L227" s="274"/>
      <c r="M227" s="115" t="s">
        <v>229</v>
      </c>
      <c r="N227" s="263"/>
      <c r="O227" s="264"/>
      <c r="P227" s="265"/>
      <c r="R227" s="263"/>
      <c r="S227" s="264"/>
      <c r="T227" s="265"/>
    </row>
    <row r="228" spans="1:20" ht="15.75">
      <c r="A228" s="120" t="s">
        <v>356</v>
      </c>
    </row>
    <row r="229" spans="1:20" ht="15.75">
      <c r="A229" s="88">
        <v>41</v>
      </c>
      <c r="B229" s="102" t="s">
        <v>267</v>
      </c>
      <c r="C229" s="102"/>
      <c r="D229" s="102"/>
      <c r="E229" s="102"/>
      <c r="F229" s="102"/>
      <c r="G229" s="102"/>
      <c r="H229" s="102"/>
      <c r="I229" s="102"/>
      <c r="M229" s="102"/>
    </row>
    <row r="230" spans="1:20" ht="16.5" customHeight="1">
      <c r="A230" s="88"/>
      <c r="B230" s="266"/>
      <c r="C230" s="267"/>
      <c r="D230" s="267"/>
      <c r="E230" s="267"/>
      <c r="F230" s="267"/>
      <c r="G230" s="267"/>
      <c r="H230" s="267"/>
      <c r="I230" s="267"/>
      <c r="J230" s="267"/>
      <c r="K230" s="267"/>
      <c r="L230" s="268"/>
      <c r="M230" s="114" t="s">
        <v>227</v>
      </c>
      <c r="N230" s="263"/>
      <c r="O230" s="264"/>
      <c r="P230" s="265"/>
      <c r="R230" s="263"/>
      <c r="S230" s="264"/>
      <c r="T230" s="265"/>
    </row>
    <row r="231" spans="1:20" ht="15.75">
      <c r="A231" s="88"/>
      <c r="B231" s="269"/>
      <c r="C231" s="270"/>
      <c r="D231" s="270"/>
      <c r="E231" s="270"/>
      <c r="F231" s="270"/>
      <c r="G231" s="270"/>
      <c r="H231" s="270"/>
      <c r="I231" s="270"/>
      <c r="J231" s="270"/>
      <c r="K231" s="270"/>
      <c r="L231" s="271"/>
      <c r="M231" s="115" t="s">
        <v>228</v>
      </c>
      <c r="N231" s="263"/>
      <c r="O231" s="264"/>
      <c r="P231" s="265"/>
      <c r="R231" s="263"/>
      <c r="S231" s="264"/>
      <c r="T231" s="265"/>
    </row>
    <row r="232" spans="1:20" ht="15.75">
      <c r="A232" s="88"/>
      <c r="B232" s="272"/>
      <c r="C232" s="273"/>
      <c r="D232" s="273"/>
      <c r="E232" s="273"/>
      <c r="F232" s="273"/>
      <c r="G232" s="273"/>
      <c r="H232" s="273"/>
      <c r="I232" s="273"/>
      <c r="J232" s="273"/>
      <c r="K232" s="273"/>
      <c r="L232" s="274"/>
      <c r="M232" s="115" t="s">
        <v>229</v>
      </c>
      <c r="N232" s="263"/>
      <c r="O232" s="264"/>
      <c r="P232" s="265"/>
      <c r="R232" s="263"/>
      <c r="S232" s="264"/>
      <c r="T232" s="265"/>
    </row>
    <row r="233" spans="1:20" ht="15.75">
      <c r="A233" s="88"/>
      <c r="B233" s="120" t="s">
        <v>357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</row>
    <row r="234" spans="1:20" ht="15.75">
      <c r="A234" s="88">
        <v>42</v>
      </c>
      <c r="B234" s="102" t="s">
        <v>265</v>
      </c>
      <c r="C234" s="102"/>
      <c r="D234" s="102"/>
      <c r="E234" s="102"/>
      <c r="F234" s="102"/>
      <c r="G234" s="102"/>
      <c r="H234" s="102"/>
      <c r="I234" s="102"/>
    </row>
    <row r="235" spans="1:20" ht="16.5" customHeight="1">
      <c r="A235" s="88"/>
      <c r="B235" s="266"/>
      <c r="C235" s="267"/>
      <c r="D235" s="267"/>
      <c r="E235" s="267"/>
      <c r="F235" s="267"/>
      <c r="G235" s="267"/>
      <c r="H235" s="267"/>
      <c r="I235" s="267"/>
      <c r="J235" s="267"/>
      <c r="K235" s="267"/>
      <c r="L235" s="268"/>
      <c r="M235" s="114" t="s">
        <v>227</v>
      </c>
      <c r="N235" s="263"/>
      <c r="O235" s="264"/>
      <c r="P235" s="265"/>
      <c r="R235" s="263"/>
      <c r="S235" s="264"/>
      <c r="T235" s="265"/>
    </row>
    <row r="236" spans="1:20" ht="15.75">
      <c r="A236" s="88"/>
      <c r="B236" s="269"/>
      <c r="C236" s="270"/>
      <c r="D236" s="270"/>
      <c r="E236" s="270"/>
      <c r="F236" s="270"/>
      <c r="G236" s="270"/>
      <c r="H236" s="270"/>
      <c r="I236" s="270"/>
      <c r="J236" s="270"/>
      <c r="K236" s="270"/>
      <c r="L236" s="271"/>
      <c r="M236" s="115" t="s">
        <v>228</v>
      </c>
      <c r="N236" s="263"/>
      <c r="O236" s="264"/>
      <c r="P236" s="265"/>
      <c r="R236" s="263"/>
      <c r="S236" s="264"/>
      <c r="T236" s="265"/>
    </row>
    <row r="237" spans="1:20" ht="15.75">
      <c r="A237" s="88"/>
      <c r="B237" s="272"/>
      <c r="C237" s="273"/>
      <c r="D237" s="273"/>
      <c r="E237" s="273"/>
      <c r="F237" s="273"/>
      <c r="G237" s="273"/>
      <c r="H237" s="273"/>
      <c r="I237" s="273"/>
      <c r="J237" s="273"/>
      <c r="K237" s="273"/>
      <c r="L237" s="274"/>
      <c r="M237" s="115" t="s">
        <v>229</v>
      </c>
      <c r="N237" s="263"/>
      <c r="O237" s="264"/>
      <c r="P237" s="265"/>
      <c r="R237" s="263"/>
      <c r="S237" s="264"/>
      <c r="T237" s="265"/>
    </row>
    <row r="238" spans="1:20" ht="15.75">
      <c r="A238" s="88"/>
      <c r="B238" s="120" t="s">
        <v>358</v>
      </c>
    </row>
    <row r="239" spans="1:20" ht="15.75">
      <c r="A239" s="88">
        <v>43</v>
      </c>
      <c r="B239" s="102" t="s">
        <v>234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</row>
    <row r="240" spans="1:20" ht="16.5" customHeight="1">
      <c r="A240" s="88"/>
      <c r="B240" s="266"/>
      <c r="C240" s="267"/>
      <c r="D240" s="267"/>
      <c r="E240" s="267"/>
      <c r="F240" s="267"/>
      <c r="G240" s="267"/>
      <c r="H240" s="267"/>
      <c r="I240" s="267"/>
      <c r="J240" s="267"/>
      <c r="K240" s="267"/>
      <c r="L240" s="268"/>
      <c r="M240" s="114" t="s">
        <v>227</v>
      </c>
      <c r="N240" s="263"/>
      <c r="O240" s="264"/>
      <c r="P240" s="265"/>
      <c r="R240" s="263"/>
      <c r="S240" s="264"/>
      <c r="T240" s="265"/>
    </row>
    <row r="241" spans="1:20" ht="15.75">
      <c r="A241" s="88"/>
      <c r="B241" s="269"/>
      <c r="C241" s="270"/>
      <c r="D241" s="270"/>
      <c r="E241" s="270"/>
      <c r="F241" s="270"/>
      <c r="G241" s="270"/>
      <c r="H241" s="270"/>
      <c r="I241" s="270"/>
      <c r="J241" s="270"/>
      <c r="K241" s="270"/>
      <c r="L241" s="271"/>
      <c r="M241" s="115" t="s">
        <v>228</v>
      </c>
      <c r="N241" s="263"/>
      <c r="O241" s="264"/>
      <c r="P241" s="265"/>
      <c r="R241" s="263"/>
      <c r="S241" s="264"/>
      <c r="T241" s="265"/>
    </row>
    <row r="242" spans="1:20" ht="15.75">
      <c r="A242" s="88"/>
      <c r="B242" s="272"/>
      <c r="C242" s="273"/>
      <c r="D242" s="273"/>
      <c r="E242" s="273"/>
      <c r="F242" s="273"/>
      <c r="G242" s="273"/>
      <c r="H242" s="273"/>
      <c r="I242" s="273"/>
      <c r="J242" s="273"/>
      <c r="K242" s="273"/>
      <c r="L242" s="274"/>
      <c r="M242" s="115" t="s">
        <v>229</v>
      </c>
      <c r="N242" s="263"/>
      <c r="O242" s="264"/>
      <c r="P242" s="265"/>
      <c r="R242" s="263"/>
      <c r="S242" s="264"/>
      <c r="T242" s="265"/>
    </row>
    <row r="243" spans="1:20" ht="15.75">
      <c r="A243" s="88">
        <v>44</v>
      </c>
      <c r="B243" s="102" t="s">
        <v>264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</row>
    <row r="244" spans="1:20" ht="16.5" customHeight="1">
      <c r="A244" s="88"/>
      <c r="B244" s="266"/>
      <c r="C244" s="267"/>
      <c r="D244" s="267"/>
      <c r="E244" s="267"/>
      <c r="F244" s="267"/>
      <c r="G244" s="267"/>
      <c r="H244" s="267"/>
      <c r="I244" s="267"/>
      <c r="J244" s="267"/>
      <c r="K244" s="267"/>
      <c r="L244" s="268"/>
      <c r="M244" s="114" t="s">
        <v>227</v>
      </c>
      <c r="N244" s="263"/>
      <c r="O244" s="264"/>
      <c r="P244" s="265"/>
      <c r="R244" s="263"/>
      <c r="S244" s="264"/>
      <c r="T244" s="265"/>
    </row>
    <row r="245" spans="1:20" ht="15.75">
      <c r="A245" s="88"/>
      <c r="B245" s="269"/>
      <c r="C245" s="270"/>
      <c r="D245" s="270"/>
      <c r="E245" s="270"/>
      <c r="F245" s="270"/>
      <c r="G245" s="270"/>
      <c r="H245" s="270"/>
      <c r="I245" s="270"/>
      <c r="J245" s="270"/>
      <c r="K245" s="270"/>
      <c r="L245" s="271"/>
      <c r="M245" s="115" t="s">
        <v>228</v>
      </c>
      <c r="N245" s="263"/>
      <c r="O245" s="264"/>
      <c r="P245" s="265"/>
      <c r="R245" s="263"/>
      <c r="S245" s="264"/>
      <c r="T245" s="265"/>
    </row>
    <row r="246" spans="1:20" ht="15.75">
      <c r="A246" s="88"/>
      <c r="B246" s="272"/>
      <c r="C246" s="273"/>
      <c r="D246" s="273"/>
      <c r="E246" s="273"/>
      <c r="F246" s="273"/>
      <c r="G246" s="273"/>
      <c r="H246" s="273"/>
      <c r="I246" s="273"/>
      <c r="J246" s="273"/>
      <c r="K246" s="273"/>
      <c r="L246" s="274"/>
      <c r="M246" s="115" t="s">
        <v>229</v>
      </c>
      <c r="N246" s="263"/>
      <c r="O246" s="264"/>
      <c r="P246" s="265"/>
      <c r="R246" s="263"/>
      <c r="S246" s="264"/>
      <c r="T246" s="265"/>
    </row>
    <row r="247" spans="1:20" ht="15.75">
      <c r="A247" s="88">
        <v>45</v>
      </c>
      <c r="B247" s="102" t="s">
        <v>173</v>
      </c>
      <c r="C247" s="102"/>
      <c r="D247" s="102"/>
      <c r="E247" s="102"/>
      <c r="F247" s="102"/>
      <c r="G247" s="102"/>
      <c r="H247" s="102"/>
      <c r="I247" s="102"/>
    </row>
    <row r="248" spans="1:20" ht="16.5" customHeight="1">
      <c r="A248" s="88"/>
      <c r="B248" s="266"/>
      <c r="C248" s="267"/>
      <c r="D248" s="267"/>
      <c r="E248" s="267"/>
      <c r="F248" s="267"/>
      <c r="G248" s="267"/>
      <c r="H248" s="267"/>
      <c r="I248" s="267"/>
      <c r="J248" s="267"/>
      <c r="K248" s="267"/>
      <c r="L248" s="268"/>
      <c r="M248" s="114" t="s">
        <v>227</v>
      </c>
      <c r="N248" s="263"/>
      <c r="O248" s="264"/>
      <c r="P248" s="265"/>
      <c r="R248" s="263"/>
      <c r="S248" s="264"/>
      <c r="T248" s="265"/>
    </row>
    <row r="249" spans="1:20" ht="15.75">
      <c r="A249" s="88"/>
      <c r="B249" s="269"/>
      <c r="C249" s="270"/>
      <c r="D249" s="270"/>
      <c r="E249" s="270"/>
      <c r="F249" s="270"/>
      <c r="G249" s="270"/>
      <c r="H249" s="270"/>
      <c r="I249" s="270"/>
      <c r="J249" s="270"/>
      <c r="K249" s="270"/>
      <c r="L249" s="271"/>
      <c r="M249" s="115" t="s">
        <v>228</v>
      </c>
      <c r="N249" s="263"/>
      <c r="O249" s="264"/>
      <c r="P249" s="265"/>
      <c r="R249" s="263"/>
      <c r="S249" s="264"/>
      <c r="T249" s="265"/>
    </row>
    <row r="250" spans="1:20" ht="15.75">
      <c r="A250" s="88"/>
      <c r="B250" s="272"/>
      <c r="C250" s="273"/>
      <c r="D250" s="273"/>
      <c r="E250" s="273"/>
      <c r="F250" s="273"/>
      <c r="G250" s="273"/>
      <c r="H250" s="273"/>
      <c r="I250" s="273"/>
      <c r="J250" s="273"/>
      <c r="K250" s="273"/>
      <c r="L250" s="274"/>
      <c r="M250" s="115" t="s">
        <v>229</v>
      </c>
      <c r="N250" s="263"/>
      <c r="O250" s="264"/>
      <c r="P250" s="265"/>
      <c r="R250" s="263"/>
      <c r="S250" s="264"/>
      <c r="T250" s="265"/>
    </row>
    <row r="251" spans="1:20" ht="15.75">
      <c r="A251" s="88">
        <v>46</v>
      </c>
      <c r="B251" s="102" t="s">
        <v>170</v>
      </c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</row>
    <row r="252" spans="1:20" ht="16.5" customHeight="1">
      <c r="A252" s="88"/>
      <c r="B252" s="266"/>
      <c r="C252" s="267"/>
      <c r="D252" s="267"/>
      <c r="E252" s="267"/>
      <c r="F252" s="267"/>
      <c r="G252" s="267"/>
      <c r="H252" s="267"/>
      <c r="I252" s="267"/>
      <c r="J252" s="267"/>
      <c r="K252" s="267"/>
      <c r="L252" s="268"/>
      <c r="M252" s="114" t="s">
        <v>227</v>
      </c>
      <c r="N252" s="263"/>
      <c r="O252" s="264"/>
      <c r="P252" s="265"/>
      <c r="R252" s="263"/>
      <c r="S252" s="264"/>
      <c r="T252" s="265"/>
    </row>
    <row r="253" spans="1:20" ht="15.75">
      <c r="A253" s="88"/>
      <c r="B253" s="269"/>
      <c r="C253" s="270"/>
      <c r="D253" s="270"/>
      <c r="E253" s="270"/>
      <c r="F253" s="270"/>
      <c r="G253" s="270"/>
      <c r="H253" s="270"/>
      <c r="I253" s="270"/>
      <c r="J253" s="270"/>
      <c r="K253" s="270"/>
      <c r="L253" s="271"/>
      <c r="M253" s="115" t="s">
        <v>228</v>
      </c>
      <c r="N253" s="263"/>
      <c r="O253" s="264"/>
      <c r="P253" s="265"/>
      <c r="R253" s="263"/>
      <c r="S253" s="264"/>
      <c r="T253" s="265"/>
    </row>
    <row r="254" spans="1:20" ht="15.75">
      <c r="A254" s="88"/>
      <c r="B254" s="272"/>
      <c r="C254" s="273"/>
      <c r="D254" s="273"/>
      <c r="E254" s="273"/>
      <c r="F254" s="273"/>
      <c r="G254" s="273"/>
      <c r="H254" s="273"/>
      <c r="I254" s="273"/>
      <c r="J254" s="273"/>
      <c r="K254" s="273"/>
      <c r="L254" s="274"/>
      <c r="M254" s="115" t="s">
        <v>229</v>
      </c>
      <c r="N254" s="263"/>
      <c r="O254" s="264"/>
      <c r="P254" s="265"/>
      <c r="R254" s="263"/>
      <c r="S254" s="264"/>
      <c r="T254" s="265"/>
    </row>
    <row r="255" spans="1:20" ht="15.75">
      <c r="A255" s="88">
        <v>47</v>
      </c>
      <c r="B255" s="102" t="s">
        <v>654</v>
      </c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</row>
    <row r="256" spans="1:20" ht="16.5" customHeight="1">
      <c r="A256" s="88"/>
      <c r="B256" s="266"/>
      <c r="C256" s="267"/>
      <c r="D256" s="267"/>
      <c r="E256" s="267"/>
      <c r="F256" s="267"/>
      <c r="G256" s="267"/>
      <c r="H256" s="267"/>
      <c r="I256" s="267"/>
      <c r="J256" s="267"/>
      <c r="K256" s="267"/>
      <c r="L256" s="268"/>
      <c r="M256" s="114" t="s">
        <v>227</v>
      </c>
      <c r="N256" s="263"/>
      <c r="O256" s="264"/>
      <c r="P256" s="265"/>
      <c r="R256" s="263"/>
      <c r="S256" s="264"/>
      <c r="T256" s="265"/>
    </row>
    <row r="257" spans="1:20" ht="15.75">
      <c r="A257" s="88"/>
      <c r="B257" s="269"/>
      <c r="C257" s="270"/>
      <c r="D257" s="270"/>
      <c r="E257" s="270"/>
      <c r="F257" s="270"/>
      <c r="G257" s="270"/>
      <c r="H257" s="270"/>
      <c r="I257" s="270"/>
      <c r="J257" s="270"/>
      <c r="K257" s="270"/>
      <c r="L257" s="271"/>
      <c r="M257" s="115" t="s">
        <v>228</v>
      </c>
      <c r="N257" s="263"/>
      <c r="O257" s="264"/>
      <c r="P257" s="265"/>
      <c r="R257" s="263"/>
      <c r="S257" s="264"/>
      <c r="T257" s="265"/>
    </row>
    <row r="258" spans="1:20" ht="15.75">
      <c r="A258" s="88"/>
      <c r="B258" s="272"/>
      <c r="C258" s="273"/>
      <c r="D258" s="273"/>
      <c r="E258" s="273"/>
      <c r="F258" s="273"/>
      <c r="G258" s="273"/>
      <c r="H258" s="273"/>
      <c r="I258" s="273"/>
      <c r="J258" s="273"/>
      <c r="K258" s="273"/>
      <c r="L258" s="274"/>
      <c r="M258" s="115" t="s">
        <v>229</v>
      </c>
      <c r="N258" s="263"/>
      <c r="O258" s="264"/>
      <c r="P258" s="265"/>
      <c r="R258" s="263"/>
      <c r="S258" s="264"/>
      <c r="T258" s="265"/>
    </row>
    <row r="259" spans="1:20" ht="15.75">
      <c r="A259" s="88">
        <v>48</v>
      </c>
      <c r="B259" s="102" t="s">
        <v>271</v>
      </c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</row>
    <row r="260" spans="1:20" ht="16.5" customHeight="1">
      <c r="A260" s="88"/>
      <c r="B260" s="266"/>
      <c r="C260" s="267"/>
      <c r="D260" s="267"/>
      <c r="E260" s="267"/>
      <c r="F260" s="267"/>
      <c r="G260" s="267"/>
      <c r="H260" s="267"/>
      <c r="I260" s="267"/>
      <c r="J260" s="267"/>
      <c r="K260" s="267"/>
      <c r="L260" s="268"/>
      <c r="M260" s="114" t="s">
        <v>227</v>
      </c>
      <c r="N260" s="263"/>
      <c r="O260" s="264"/>
      <c r="P260" s="265"/>
      <c r="R260" s="263"/>
      <c r="S260" s="264"/>
      <c r="T260" s="265"/>
    </row>
    <row r="261" spans="1:20" ht="15.75">
      <c r="A261" s="88"/>
      <c r="B261" s="269"/>
      <c r="C261" s="270"/>
      <c r="D261" s="270"/>
      <c r="E261" s="270"/>
      <c r="F261" s="270"/>
      <c r="G261" s="270"/>
      <c r="H261" s="270"/>
      <c r="I261" s="270"/>
      <c r="J261" s="270"/>
      <c r="K261" s="270"/>
      <c r="L261" s="271"/>
      <c r="M261" s="115" t="s">
        <v>228</v>
      </c>
      <c r="N261" s="263"/>
      <c r="O261" s="264"/>
      <c r="P261" s="265"/>
      <c r="R261" s="263"/>
      <c r="S261" s="264"/>
      <c r="T261" s="265"/>
    </row>
    <row r="262" spans="1:20" ht="15.75">
      <c r="A262" s="88"/>
      <c r="B262" s="272"/>
      <c r="C262" s="273"/>
      <c r="D262" s="273"/>
      <c r="E262" s="273"/>
      <c r="F262" s="273"/>
      <c r="G262" s="273"/>
      <c r="H262" s="273"/>
      <c r="I262" s="273"/>
      <c r="J262" s="273"/>
      <c r="K262" s="273"/>
      <c r="L262" s="274"/>
      <c r="M262" s="115" t="s">
        <v>229</v>
      </c>
      <c r="N262" s="263"/>
      <c r="O262" s="264"/>
      <c r="P262" s="265"/>
      <c r="R262" s="263"/>
      <c r="S262" s="264"/>
      <c r="T262" s="265"/>
    </row>
    <row r="263" spans="1:20" ht="15.75">
      <c r="A263" s="123"/>
      <c r="B263" s="102"/>
      <c r="C263" s="102"/>
      <c r="D263" s="102"/>
      <c r="E263" s="102"/>
      <c r="F263" s="102"/>
      <c r="G263" s="102"/>
      <c r="H263" s="102"/>
      <c r="I263" s="102"/>
      <c r="J263" s="151"/>
      <c r="K263" s="151"/>
      <c r="L263" s="151"/>
      <c r="M263" s="121"/>
      <c r="N263" s="151"/>
      <c r="O263" s="151"/>
      <c r="P263" s="151"/>
      <c r="Q263" s="121"/>
      <c r="R263" s="151"/>
      <c r="S263" s="151"/>
      <c r="T263" s="151"/>
    </row>
    <row r="264" spans="1:20" ht="18">
      <c r="A264" s="124" t="s">
        <v>285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</row>
    <row r="265" spans="1:20" ht="18">
      <c r="A265" s="123"/>
      <c r="B265" s="106"/>
      <c r="C265" s="106"/>
      <c r="D265" s="106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</row>
    <row r="266" spans="1:20" ht="15.75">
      <c r="A266" s="108" t="s">
        <v>77</v>
      </c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</row>
    <row r="267" spans="1:20" ht="15.75">
      <c r="A267" s="123">
        <v>49</v>
      </c>
      <c r="B267" s="102" t="s">
        <v>395</v>
      </c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</row>
    <row r="268" spans="1:20" ht="16.5" customHeight="1">
      <c r="A268" s="123"/>
      <c r="B268" s="266"/>
      <c r="C268" s="267"/>
      <c r="D268" s="267"/>
      <c r="E268" s="267"/>
      <c r="F268" s="267"/>
      <c r="G268" s="267"/>
      <c r="H268" s="267"/>
      <c r="I268" s="267"/>
      <c r="J268" s="267"/>
      <c r="K268" s="267"/>
      <c r="L268" s="268"/>
      <c r="M268" s="114" t="s">
        <v>238</v>
      </c>
      <c r="N268" s="263"/>
      <c r="O268" s="264"/>
      <c r="P268" s="265"/>
      <c r="R268" s="263"/>
      <c r="S268" s="264"/>
      <c r="T268" s="265"/>
    </row>
    <row r="269" spans="1:20" ht="15" customHeight="1">
      <c r="A269" s="123"/>
      <c r="B269" s="269"/>
      <c r="C269" s="270"/>
      <c r="D269" s="270"/>
      <c r="E269" s="270"/>
      <c r="F269" s="270"/>
      <c r="G269" s="270"/>
      <c r="H269" s="270"/>
      <c r="I269" s="270"/>
      <c r="J269" s="270"/>
      <c r="K269" s="270"/>
      <c r="L269" s="271"/>
      <c r="M269" s="115"/>
    </row>
    <row r="270" spans="1:20" ht="15" customHeight="1">
      <c r="A270" s="123"/>
      <c r="B270" s="272"/>
      <c r="C270" s="273"/>
      <c r="D270" s="273"/>
      <c r="E270" s="273"/>
      <c r="F270" s="273"/>
      <c r="G270" s="273"/>
      <c r="H270" s="273"/>
      <c r="I270" s="273"/>
      <c r="J270" s="273"/>
      <c r="K270" s="273"/>
      <c r="L270" s="274"/>
      <c r="M270" s="115"/>
    </row>
    <row r="271" spans="1:20" ht="15.75">
      <c r="A271" s="123">
        <v>50</v>
      </c>
      <c r="B271" s="102" t="s">
        <v>381</v>
      </c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</row>
    <row r="272" spans="1:20" ht="16.5" customHeight="1">
      <c r="A272" s="123"/>
      <c r="B272" s="266"/>
      <c r="C272" s="267"/>
      <c r="D272" s="267"/>
      <c r="E272" s="267"/>
      <c r="F272" s="267"/>
      <c r="G272" s="267"/>
      <c r="H272" s="267"/>
      <c r="I272" s="267"/>
      <c r="J272" s="267"/>
      <c r="K272" s="267"/>
      <c r="L272" s="268"/>
      <c r="M272" s="114" t="s">
        <v>238</v>
      </c>
      <c r="N272" s="263"/>
      <c r="O272" s="264"/>
      <c r="P272" s="265"/>
      <c r="R272" s="263"/>
      <c r="S272" s="264"/>
      <c r="T272" s="265"/>
    </row>
    <row r="273" spans="1:20" ht="15" customHeight="1">
      <c r="A273" s="123"/>
      <c r="B273" s="269"/>
      <c r="C273" s="270"/>
      <c r="D273" s="270"/>
      <c r="E273" s="270"/>
      <c r="F273" s="270"/>
      <c r="G273" s="270"/>
      <c r="H273" s="270"/>
      <c r="I273" s="270"/>
      <c r="J273" s="270"/>
      <c r="K273" s="270"/>
      <c r="L273" s="271"/>
      <c r="M273" s="115"/>
    </row>
    <row r="274" spans="1:20" ht="15" customHeight="1">
      <c r="A274" s="123"/>
      <c r="B274" s="272"/>
      <c r="C274" s="273"/>
      <c r="D274" s="273"/>
      <c r="E274" s="273"/>
      <c r="F274" s="273"/>
      <c r="G274" s="273"/>
      <c r="H274" s="273"/>
      <c r="I274" s="273"/>
      <c r="J274" s="273"/>
      <c r="K274" s="273"/>
      <c r="L274" s="274"/>
      <c r="M274" s="115"/>
    </row>
    <row r="275" spans="1:20" ht="15.75">
      <c r="A275" s="123">
        <v>51</v>
      </c>
      <c r="B275" s="102" t="s">
        <v>174</v>
      </c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</row>
    <row r="276" spans="1:20" ht="16.5" customHeight="1">
      <c r="A276" s="123"/>
      <c r="B276" s="266"/>
      <c r="C276" s="267"/>
      <c r="D276" s="267"/>
      <c r="E276" s="267"/>
      <c r="F276" s="267"/>
      <c r="G276" s="267"/>
      <c r="H276" s="267"/>
      <c r="I276" s="267"/>
      <c r="J276" s="267"/>
      <c r="K276" s="267"/>
      <c r="L276" s="268"/>
      <c r="M276" s="114" t="s">
        <v>238</v>
      </c>
      <c r="N276" s="263"/>
      <c r="O276" s="264"/>
      <c r="P276" s="265"/>
      <c r="R276" s="263"/>
      <c r="S276" s="264"/>
      <c r="T276" s="265"/>
    </row>
    <row r="277" spans="1:20" ht="15" customHeight="1">
      <c r="A277" s="123"/>
      <c r="B277" s="269"/>
      <c r="C277" s="270"/>
      <c r="D277" s="270"/>
      <c r="E277" s="270"/>
      <c r="F277" s="270"/>
      <c r="G277" s="270"/>
      <c r="H277" s="270"/>
      <c r="I277" s="270"/>
      <c r="J277" s="270"/>
      <c r="K277" s="270"/>
      <c r="L277" s="271"/>
      <c r="M277" s="115"/>
    </row>
    <row r="278" spans="1:20" ht="15" customHeight="1">
      <c r="A278" s="123"/>
      <c r="B278" s="272"/>
      <c r="C278" s="273"/>
      <c r="D278" s="273"/>
      <c r="E278" s="273"/>
      <c r="F278" s="273"/>
      <c r="G278" s="273"/>
      <c r="H278" s="273"/>
      <c r="I278" s="273"/>
      <c r="J278" s="273"/>
      <c r="K278" s="273"/>
      <c r="L278" s="274"/>
      <c r="M278" s="115"/>
    </row>
    <row r="279" spans="1:20" ht="15.75">
      <c r="A279" s="123">
        <v>52</v>
      </c>
      <c r="B279" s="102" t="s">
        <v>175</v>
      </c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0" spans="1:20" ht="16.5" customHeight="1">
      <c r="A280" s="123"/>
      <c r="B280" s="266"/>
      <c r="C280" s="267"/>
      <c r="D280" s="267"/>
      <c r="E280" s="267"/>
      <c r="F280" s="267"/>
      <c r="G280" s="267"/>
      <c r="H280" s="267"/>
      <c r="I280" s="267"/>
      <c r="J280" s="267"/>
      <c r="K280" s="267"/>
      <c r="L280" s="268"/>
      <c r="M280" s="114" t="s">
        <v>238</v>
      </c>
      <c r="N280" s="263"/>
      <c r="O280" s="264"/>
      <c r="P280" s="265"/>
      <c r="R280" s="263"/>
      <c r="S280" s="264"/>
      <c r="T280" s="265"/>
    </row>
    <row r="281" spans="1:20" ht="15" customHeight="1">
      <c r="A281" s="123"/>
      <c r="B281" s="269"/>
      <c r="C281" s="270"/>
      <c r="D281" s="270"/>
      <c r="E281" s="270"/>
      <c r="F281" s="270"/>
      <c r="G281" s="270"/>
      <c r="H281" s="270"/>
      <c r="I281" s="270"/>
      <c r="J281" s="270"/>
      <c r="K281" s="270"/>
      <c r="L281" s="271"/>
      <c r="M281" s="115"/>
    </row>
    <row r="282" spans="1:20" ht="15" customHeight="1">
      <c r="A282" s="123"/>
      <c r="B282" s="272"/>
      <c r="C282" s="273"/>
      <c r="D282" s="273"/>
      <c r="E282" s="273"/>
      <c r="F282" s="273"/>
      <c r="G282" s="273"/>
      <c r="H282" s="273"/>
      <c r="I282" s="273"/>
      <c r="J282" s="273"/>
      <c r="K282" s="273"/>
      <c r="L282" s="274"/>
      <c r="M282" s="115"/>
    </row>
    <row r="283" spans="1:20" ht="15.75">
      <c r="A283" s="123">
        <v>53</v>
      </c>
      <c r="B283" s="102" t="s">
        <v>272</v>
      </c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</row>
    <row r="284" spans="1:20" ht="16.5" customHeight="1">
      <c r="A284" s="123"/>
      <c r="B284" s="266"/>
      <c r="C284" s="267"/>
      <c r="D284" s="267"/>
      <c r="E284" s="267"/>
      <c r="F284" s="267"/>
      <c r="G284" s="267"/>
      <c r="H284" s="267"/>
      <c r="I284" s="267"/>
      <c r="J284" s="267"/>
      <c r="K284" s="267"/>
      <c r="L284" s="268"/>
      <c r="M284" s="114" t="s">
        <v>238</v>
      </c>
      <c r="N284" s="263"/>
      <c r="O284" s="264"/>
      <c r="P284" s="265"/>
      <c r="R284" s="263"/>
      <c r="S284" s="264"/>
      <c r="T284" s="265"/>
    </row>
    <row r="285" spans="1:20" ht="15" customHeight="1">
      <c r="A285" s="123"/>
      <c r="B285" s="269"/>
      <c r="C285" s="270"/>
      <c r="D285" s="270"/>
      <c r="E285" s="270"/>
      <c r="F285" s="270"/>
      <c r="G285" s="270"/>
      <c r="H285" s="270"/>
      <c r="I285" s="270"/>
      <c r="J285" s="270"/>
      <c r="K285" s="270"/>
      <c r="L285" s="271"/>
      <c r="M285" s="115"/>
    </row>
    <row r="286" spans="1:20" ht="15" customHeight="1">
      <c r="A286" s="123"/>
      <c r="B286" s="272"/>
      <c r="C286" s="273"/>
      <c r="D286" s="273"/>
      <c r="E286" s="273"/>
      <c r="F286" s="273"/>
      <c r="G286" s="273"/>
      <c r="H286" s="273"/>
      <c r="I286" s="273"/>
      <c r="J286" s="273"/>
      <c r="K286" s="273"/>
      <c r="L286" s="274"/>
      <c r="M286" s="115"/>
    </row>
    <row r="287" spans="1:20" ht="15.75">
      <c r="A287" s="123">
        <v>54</v>
      </c>
      <c r="B287" s="102" t="s">
        <v>648</v>
      </c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</row>
    <row r="288" spans="1:20" ht="16.5" customHeight="1">
      <c r="A288" s="123"/>
      <c r="B288" s="266"/>
      <c r="C288" s="267"/>
      <c r="D288" s="267"/>
      <c r="E288" s="267"/>
      <c r="F288" s="267"/>
      <c r="G288" s="267"/>
      <c r="H288" s="267"/>
      <c r="I288" s="267"/>
      <c r="J288" s="267"/>
      <c r="K288" s="267"/>
      <c r="L288" s="268"/>
      <c r="M288" s="114" t="s">
        <v>238</v>
      </c>
      <c r="N288" s="263"/>
      <c r="O288" s="264"/>
      <c r="P288" s="265"/>
      <c r="R288" s="263"/>
      <c r="S288" s="264"/>
      <c r="T288" s="265"/>
    </row>
    <row r="289" spans="1:20" ht="15" customHeight="1">
      <c r="A289" s="123"/>
      <c r="B289" s="269"/>
      <c r="C289" s="270"/>
      <c r="D289" s="270"/>
      <c r="E289" s="270"/>
      <c r="F289" s="270"/>
      <c r="G289" s="270"/>
      <c r="H289" s="270"/>
      <c r="I289" s="270"/>
      <c r="J289" s="270"/>
      <c r="K289" s="270"/>
      <c r="L289" s="271"/>
      <c r="M289" s="115"/>
    </row>
    <row r="290" spans="1:20" ht="15" customHeight="1">
      <c r="A290" s="123"/>
      <c r="B290" s="272"/>
      <c r="C290" s="273"/>
      <c r="D290" s="273"/>
      <c r="E290" s="273"/>
      <c r="F290" s="273"/>
      <c r="G290" s="273"/>
      <c r="H290" s="273"/>
      <c r="I290" s="273"/>
      <c r="J290" s="273"/>
      <c r="K290" s="273"/>
      <c r="L290" s="274"/>
      <c r="M290" s="115"/>
    </row>
    <row r="291" spans="1:20" ht="15.75">
      <c r="A291" s="123">
        <v>55</v>
      </c>
      <c r="B291" s="102" t="s">
        <v>273</v>
      </c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</row>
    <row r="292" spans="1:20" ht="16.5" customHeight="1">
      <c r="A292" s="123"/>
      <c r="B292" s="266"/>
      <c r="C292" s="267"/>
      <c r="D292" s="267"/>
      <c r="E292" s="267"/>
      <c r="F292" s="267"/>
      <c r="G292" s="267"/>
      <c r="H292" s="267"/>
      <c r="I292" s="267"/>
      <c r="J292" s="267"/>
      <c r="K292" s="267"/>
      <c r="L292" s="268"/>
      <c r="M292" s="114" t="s">
        <v>238</v>
      </c>
      <c r="N292" s="263"/>
      <c r="O292" s="264"/>
      <c r="P292" s="265"/>
      <c r="R292" s="263"/>
      <c r="S292" s="264"/>
      <c r="T292" s="265"/>
    </row>
    <row r="293" spans="1:20" ht="15" customHeight="1">
      <c r="A293" s="123"/>
      <c r="B293" s="269"/>
      <c r="C293" s="270"/>
      <c r="D293" s="270"/>
      <c r="E293" s="270"/>
      <c r="F293" s="270"/>
      <c r="G293" s="270"/>
      <c r="H293" s="270"/>
      <c r="I293" s="270"/>
      <c r="J293" s="270"/>
      <c r="K293" s="270"/>
      <c r="L293" s="271"/>
      <c r="M293" s="115"/>
    </row>
    <row r="294" spans="1:20" ht="15" customHeight="1">
      <c r="A294" s="123"/>
      <c r="B294" s="272"/>
      <c r="C294" s="273"/>
      <c r="D294" s="273"/>
      <c r="E294" s="273"/>
      <c r="F294" s="273"/>
      <c r="G294" s="273"/>
      <c r="H294" s="273"/>
      <c r="I294" s="273"/>
      <c r="J294" s="273"/>
      <c r="K294" s="273"/>
      <c r="L294" s="274"/>
      <c r="M294" s="115"/>
    </row>
    <row r="295" spans="1:20" ht="15.75">
      <c r="A295" s="123">
        <v>56</v>
      </c>
      <c r="B295" s="102" t="s">
        <v>296</v>
      </c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</row>
    <row r="296" spans="1:20" ht="16.5" customHeight="1">
      <c r="A296" s="123"/>
      <c r="B296" s="266"/>
      <c r="C296" s="267"/>
      <c r="D296" s="267"/>
      <c r="E296" s="267"/>
      <c r="F296" s="267"/>
      <c r="G296" s="267"/>
      <c r="H296" s="267"/>
      <c r="I296" s="267"/>
      <c r="J296" s="267"/>
      <c r="K296" s="267"/>
      <c r="L296" s="268"/>
      <c r="M296" s="114" t="s">
        <v>238</v>
      </c>
      <c r="N296" s="263"/>
      <c r="O296" s="264"/>
      <c r="P296" s="265"/>
      <c r="R296" s="263"/>
      <c r="S296" s="264"/>
      <c r="T296" s="265"/>
    </row>
    <row r="297" spans="1:20" ht="15" customHeight="1">
      <c r="A297" s="123"/>
      <c r="B297" s="269"/>
      <c r="C297" s="270"/>
      <c r="D297" s="270"/>
      <c r="E297" s="270"/>
      <c r="F297" s="270"/>
      <c r="G297" s="270"/>
      <c r="H297" s="270"/>
      <c r="I297" s="270"/>
      <c r="J297" s="270"/>
      <c r="K297" s="270"/>
      <c r="L297" s="271"/>
      <c r="M297" s="115"/>
    </row>
    <row r="298" spans="1:20" ht="15" customHeight="1">
      <c r="A298" s="123"/>
      <c r="B298" s="272"/>
      <c r="C298" s="273"/>
      <c r="D298" s="273"/>
      <c r="E298" s="273"/>
      <c r="F298" s="273"/>
      <c r="G298" s="273"/>
      <c r="H298" s="273"/>
      <c r="I298" s="273"/>
      <c r="J298" s="273"/>
      <c r="K298" s="273"/>
      <c r="L298" s="274"/>
      <c r="M298" s="115"/>
    </row>
    <row r="299" spans="1:20" ht="15.75">
      <c r="A299" s="123">
        <v>57</v>
      </c>
      <c r="B299" s="102" t="s">
        <v>274</v>
      </c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</row>
    <row r="300" spans="1:20" ht="16.5" customHeight="1">
      <c r="A300" s="123"/>
      <c r="B300" s="266"/>
      <c r="C300" s="267"/>
      <c r="D300" s="267"/>
      <c r="E300" s="267"/>
      <c r="F300" s="267"/>
      <c r="G300" s="267"/>
      <c r="H300" s="267"/>
      <c r="I300" s="267"/>
      <c r="J300" s="267"/>
      <c r="K300" s="267"/>
      <c r="L300" s="268"/>
      <c r="M300" s="114" t="s">
        <v>238</v>
      </c>
      <c r="N300" s="263"/>
      <c r="O300" s="264"/>
      <c r="P300" s="265"/>
      <c r="R300" s="263"/>
      <c r="S300" s="264"/>
      <c r="T300" s="265"/>
    </row>
    <row r="301" spans="1:20" ht="15" customHeight="1">
      <c r="A301" s="123"/>
      <c r="B301" s="269"/>
      <c r="C301" s="270"/>
      <c r="D301" s="270"/>
      <c r="E301" s="270"/>
      <c r="F301" s="270"/>
      <c r="G301" s="270"/>
      <c r="H301" s="270"/>
      <c r="I301" s="270"/>
      <c r="J301" s="270"/>
      <c r="K301" s="270"/>
      <c r="L301" s="271"/>
      <c r="M301" s="115"/>
    </row>
    <row r="302" spans="1:20" ht="15" customHeight="1">
      <c r="A302" s="123"/>
      <c r="B302" s="272"/>
      <c r="C302" s="273"/>
      <c r="D302" s="273"/>
      <c r="E302" s="273"/>
      <c r="F302" s="273"/>
      <c r="G302" s="273"/>
      <c r="H302" s="273"/>
      <c r="I302" s="273"/>
      <c r="J302" s="273"/>
      <c r="K302" s="273"/>
      <c r="L302" s="274"/>
      <c r="M302" s="115"/>
    </row>
    <row r="303" spans="1:20" s="126" customFormat="1" ht="15.75">
      <c r="A303" s="125" t="s">
        <v>359</v>
      </c>
      <c r="C303" s="127"/>
      <c r="D303" s="127"/>
      <c r="E303" s="127"/>
      <c r="F303" s="127"/>
      <c r="G303" s="127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</row>
    <row r="304" spans="1:20" ht="15.75">
      <c r="A304" s="123">
        <v>58</v>
      </c>
      <c r="B304" s="102" t="s">
        <v>286</v>
      </c>
      <c r="C304" s="102"/>
      <c r="D304" s="102"/>
      <c r="E304" s="102"/>
      <c r="F304" s="102"/>
      <c r="G304" s="102"/>
      <c r="H304" s="102"/>
      <c r="I304" s="102"/>
    </row>
    <row r="305" spans="1:20" ht="16.5" customHeight="1">
      <c r="A305" s="123"/>
      <c r="B305" s="266"/>
      <c r="C305" s="267"/>
      <c r="D305" s="267"/>
      <c r="E305" s="267"/>
      <c r="F305" s="267"/>
      <c r="G305" s="267"/>
      <c r="H305" s="267"/>
      <c r="I305" s="267"/>
      <c r="J305" s="267"/>
      <c r="K305" s="267"/>
      <c r="L305" s="268"/>
      <c r="M305" s="114" t="s">
        <v>227</v>
      </c>
      <c r="N305" s="263"/>
      <c r="O305" s="264"/>
      <c r="P305" s="265"/>
      <c r="R305" s="263"/>
      <c r="S305" s="264"/>
      <c r="T305" s="265"/>
    </row>
    <row r="306" spans="1:20">
      <c r="A306" s="123"/>
      <c r="B306" s="269"/>
      <c r="C306" s="270"/>
      <c r="D306" s="270"/>
      <c r="E306" s="270"/>
      <c r="F306" s="270"/>
      <c r="G306" s="270"/>
      <c r="H306" s="270"/>
      <c r="I306" s="270"/>
      <c r="J306" s="270"/>
      <c r="K306" s="270"/>
      <c r="L306" s="271"/>
      <c r="M306" s="115" t="s">
        <v>228</v>
      </c>
      <c r="N306" s="263"/>
      <c r="O306" s="264"/>
      <c r="P306" s="265"/>
      <c r="R306" s="263"/>
      <c r="S306" s="264"/>
      <c r="T306" s="265"/>
    </row>
    <row r="307" spans="1:20">
      <c r="A307" s="123"/>
      <c r="B307" s="272"/>
      <c r="C307" s="273"/>
      <c r="D307" s="273"/>
      <c r="E307" s="273"/>
      <c r="F307" s="273"/>
      <c r="G307" s="273"/>
      <c r="H307" s="273"/>
      <c r="I307" s="273"/>
      <c r="J307" s="273"/>
      <c r="K307" s="273"/>
      <c r="L307" s="274"/>
      <c r="M307" s="115" t="s">
        <v>229</v>
      </c>
      <c r="N307" s="263"/>
      <c r="O307" s="264"/>
      <c r="P307" s="265"/>
      <c r="R307" s="263"/>
      <c r="S307" s="264"/>
      <c r="T307" s="265"/>
    </row>
    <row r="308" spans="1:20" ht="15.75">
      <c r="A308" s="123">
        <v>59</v>
      </c>
      <c r="B308" s="102" t="s">
        <v>287</v>
      </c>
      <c r="C308" s="102"/>
      <c r="D308" s="102"/>
      <c r="E308" s="102"/>
      <c r="F308" s="102"/>
      <c r="G308" s="102"/>
      <c r="H308" s="102"/>
      <c r="I308" s="102"/>
    </row>
    <row r="309" spans="1:20" ht="16.5" customHeight="1">
      <c r="A309" s="123"/>
      <c r="B309" s="266"/>
      <c r="C309" s="267"/>
      <c r="D309" s="267"/>
      <c r="E309" s="267"/>
      <c r="F309" s="267"/>
      <c r="G309" s="267"/>
      <c r="H309" s="267"/>
      <c r="I309" s="267"/>
      <c r="J309" s="267"/>
      <c r="K309" s="267"/>
      <c r="L309" s="268"/>
      <c r="M309" s="114" t="s">
        <v>227</v>
      </c>
      <c r="N309" s="263"/>
      <c r="O309" s="264"/>
      <c r="P309" s="265"/>
      <c r="R309" s="263"/>
      <c r="S309" s="264"/>
      <c r="T309" s="265"/>
    </row>
    <row r="310" spans="1:20">
      <c r="A310" s="123"/>
      <c r="B310" s="269"/>
      <c r="C310" s="270"/>
      <c r="D310" s="270"/>
      <c r="E310" s="270"/>
      <c r="F310" s="270"/>
      <c r="G310" s="270"/>
      <c r="H310" s="270"/>
      <c r="I310" s="270"/>
      <c r="J310" s="270"/>
      <c r="K310" s="270"/>
      <c r="L310" s="271"/>
      <c r="M310" s="115" t="s">
        <v>228</v>
      </c>
      <c r="N310" s="263"/>
      <c r="O310" s="264"/>
      <c r="P310" s="265"/>
      <c r="R310" s="263"/>
      <c r="S310" s="264"/>
      <c r="T310" s="265"/>
    </row>
    <row r="311" spans="1:20">
      <c r="A311" s="123"/>
      <c r="B311" s="272"/>
      <c r="C311" s="273"/>
      <c r="D311" s="273"/>
      <c r="E311" s="273"/>
      <c r="F311" s="273"/>
      <c r="G311" s="273"/>
      <c r="H311" s="273"/>
      <c r="I311" s="273"/>
      <c r="J311" s="273"/>
      <c r="K311" s="273"/>
      <c r="L311" s="274"/>
      <c r="M311" s="115" t="s">
        <v>229</v>
      </c>
      <c r="N311" s="263"/>
      <c r="O311" s="264"/>
      <c r="P311" s="265"/>
      <c r="R311" s="263"/>
      <c r="S311" s="264"/>
      <c r="T311" s="265"/>
    </row>
    <row r="312" spans="1:20" ht="15.75">
      <c r="A312" s="123">
        <v>60</v>
      </c>
      <c r="B312" s="102" t="s">
        <v>290</v>
      </c>
      <c r="C312" s="102"/>
      <c r="D312" s="102"/>
      <c r="E312" s="102"/>
      <c r="F312" s="102"/>
      <c r="G312" s="102"/>
      <c r="H312" s="102"/>
      <c r="I312" s="102"/>
    </row>
    <row r="313" spans="1:20" ht="16.5" customHeight="1">
      <c r="A313" s="123"/>
      <c r="B313" s="266"/>
      <c r="C313" s="267"/>
      <c r="D313" s="267"/>
      <c r="E313" s="267"/>
      <c r="F313" s="267"/>
      <c r="G313" s="267"/>
      <c r="H313" s="267"/>
      <c r="I313" s="267"/>
      <c r="J313" s="267"/>
      <c r="K313" s="267"/>
      <c r="L313" s="268"/>
      <c r="M313" s="114" t="s">
        <v>227</v>
      </c>
      <c r="N313" s="263"/>
      <c r="O313" s="264"/>
      <c r="P313" s="265"/>
      <c r="R313" s="263"/>
      <c r="S313" s="264"/>
      <c r="T313" s="265"/>
    </row>
    <row r="314" spans="1:20">
      <c r="A314" s="123"/>
      <c r="B314" s="269"/>
      <c r="C314" s="270"/>
      <c r="D314" s="270"/>
      <c r="E314" s="270"/>
      <c r="F314" s="270"/>
      <c r="G314" s="270"/>
      <c r="H314" s="270"/>
      <c r="I314" s="270"/>
      <c r="J314" s="270"/>
      <c r="K314" s="270"/>
      <c r="L314" s="271"/>
      <c r="M314" s="115" t="s">
        <v>228</v>
      </c>
      <c r="N314" s="263"/>
      <c r="O314" s="264"/>
      <c r="P314" s="265"/>
      <c r="R314" s="263"/>
      <c r="S314" s="264"/>
      <c r="T314" s="265"/>
    </row>
    <row r="315" spans="1:20">
      <c r="A315" s="123"/>
      <c r="B315" s="272"/>
      <c r="C315" s="273"/>
      <c r="D315" s="273"/>
      <c r="E315" s="273"/>
      <c r="F315" s="273"/>
      <c r="G315" s="273"/>
      <c r="H315" s="273"/>
      <c r="I315" s="273"/>
      <c r="J315" s="273"/>
      <c r="K315" s="273"/>
      <c r="L315" s="274"/>
      <c r="M315" s="115" t="s">
        <v>229</v>
      </c>
      <c r="N315" s="263"/>
      <c r="O315" s="264"/>
      <c r="P315" s="265"/>
      <c r="R315" s="263"/>
      <c r="S315" s="264"/>
      <c r="T315" s="265"/>
    </row>
    <row r="316" spans="1:20" ht="15.75">
      <c r="A316" s="123">
        <v>61</v>
      </c>
      <c r="B316" s="102" t="s">
        <v>298</v>
      </c>
      <c r="C316" s="102"/>
      <c r="D316" s="102"/>
      <c r="E316" s="102"/>
      <c r="F316" s="102"/>
      <c r="G316" s="102"/>
      <c r="H316" s="102"/>
      <c r="I316" s="102"/>
    </row>
    <row r="317" spans="1:20" ht="16.5" customHeight="1">
      <c r="A317" s="123"/>
      <c r="B317" s="266"/>
      <c r="C317" s="267"/>
      <c r="D317" s="267"/>
      <c r="E317" s="267"/>
      <c r="F317" s="267"/>
      <c r="G317" s="267"/>
      <c r="H317" s="267"/>
      <c r="I317" s="267"/>
      <c r="J317" s="267"/>
      <c r="K317" s="267"/>
      <c r="L317" s="268"/>
      <c r="M317" s="114" t="s">
        <v>227</v>
      </c>
      <c r="N317" s="263"/>
      <c r="O317" s="264"/>
      <c r="P317" s="265"/>
      <c r="R317" s="263"/>
      <c r="S317" s="264"/>
      <c r="T317" s="265"/>
    </row>
    <row r="318" spans="1:20">
      <c r="A318" s="123"/>
      <c r="B318" s="269"/>
      <c r="C318" s="270"/>
      <c r="D318" s="270"/>
      <c r="E318" s="270"/>
      <c r="F318" s="270"/>
      <c r="G318" s="270"/>
      <c r="H318" s="270"/>
      <c r="I318" s="270"/>
      <c r="J318" s="270"/>
      <c r="K318" s="270"/>
      <c r="L318" s="271"/>
      <c r="M318" s="115" t="s">
        <v>228</v>
      </c>
      <c r="N318" s="263"/>
      <c r="O318" s="264"/>
      <c r="P318" s="265"/>
      <c r="R318" s="263"/>
      <c r="S318" s="264"/>
      <c r="T318" s="265"/>
    </row>
    <row r="319" spans="1:20">
      <c r="A319" s="123"/>
      <c r="B319" s="272"/>
      <c r="C319" s="273"/>
      <c r="D319" s="273"/>
      <c r="E319" s="273"/>
      <c r="F319" s="273"/>
      <c r="G319" s="273"/>
      <c r="H319" s="273"/>
      <c r="I319" s="273"/>
      <c r="J319" s="273"/>
      <c r="K319" s="273"/>
      <c r="L319" s="274"/>
      <c r="M319" s="115" t="s">
        <v>229</v>
      </c>
      <c r="N319" s="263"/>
      <c r="O319" s="264"/>
      <c r="P319" s="265"/>
      <c r="R319" s="263"/>
      <c r="S319" s="264"/>
      <c r="T319" s="265"/>
    </row>
    <row r="320" spans="1:20" ht="15.75">
      <c r="A320" s="123">
        <v>62</v>
      </c>
      <c r="B320" s="102" t="s">
        <v>176</v>
      </c>
      <c r="C320" s="102"/>
      <c r="D320" s="102"/>
      <c r="E320" s="102"/>
      <c r="F320" s="102"/>
      <c r="G320" s="102"/>
      <c r="H320" s="102"/>
      <c r="I320" s="102"/>
    </row>
    <row r="321" spans="1:20" ht="16.5" customHeight="1">
      <c r="A321" s="123"/>
      <c r="B321" s="266"/>
      <c r="C321" s="267"/>
      <c r="D321" s="267"/>
      <c r="E321" s="267"/>
      <c r="F321" s="267"/>
      <c r="G321" s="267"/>
      <c r="H321" s="267"/>
      <c r="I321" s="267"/>
      <c r="J321" s="267"/>
      <c r="K321" s="267"/>
      <c r="L321" s="268"/>
      <c r="M321" s="114" t="s">
        <v>227</v>
      </c>
      <c r="N321" s="263"/>
      <c r="O321" s="264"/>
      <c r="P321" s="265"/>
      <c r="R321" s="263"/>
      <c r="S321" s="264"/>
      <c r="T321" s="265"/>
    </row>
    <row r="322" spans="1:20">
      <c r="A322" s="123"/>
      <c r="B322" s="269"/>
      <c r="C322" s="270"/>
      <c r="D322" s="270"/>
      <c r="E322" s="270"/>
      <c r="F322" s="270"/>
      <c r="G322" s="270"/>
      <c r="H322" s="270"/>
      <c r="I322" s="270"/>
      <c r="J322" s="270"/>
      <c r="K322" s="270"/>
      <c r="L322" s="271"/>
      <c r="M322" s="115" t="s">
        <v>228</v>
      </c>
      <c r="N322" s="263"/>
      <c r="O322" s="264"/>
      <c r="P322" s="265"/>
      <c r="R322" s="263"/>
      <c r="S322" s="264"/>
      <c r="T322" s="265"/>
    </row>
    <row r="323" spans="1:20">
      <c r="A323" s="123"/>
      <c r="B323" s="272"/>
      <c r="C323" s="273"/>
      <c r="D323" s="273"/>
      <c r="E323" s="273"/>
      <c r="F323" s="273"/>
      <c r="G323" s="273"/>
      <c r="H323" s="273"/>
      <c r="I323" s="273"/>
      <c r="J323" s="273"/>
      <c r="K323" s="273"/>
      <c r="L323" s="274"/>
      <c r="M323" s="115" t="s">
        <v>229</v>
      </c>
      <c r="N323" s="263"/>
      <c r="O323" s="264"/>
      <c r="P323" s="265"/>
      <c r="R323" s="263"/>
      <c r="S323" s="264"/>
      <c r="T323" s="265"/>
    </row>
    <row r="324" spans="1:20" ht="15.75">
      <c r="A324" s="123">
        <v>63</v>
      </c>
      <c r="B324" s="102" t="s">
        <v>288</v>
      </c>
      <c r="C324" s="102"/>
      <c r="D324" s="102"/>
      <c r="E324" s="102"/>
      <c r="F324" s="102"/>
      <c r="G324" s="102"/>
      <c r="H324" s="102"/>
      <c r="I324" s="102"/>
    </row>
    <row r="325" spans="1:20" ht="16.5" customHeight="1">
      <c r="A325" s="123"/>
      <c r="B325" s="266"/>
      <c r="C325" s="267"/>
      <c r="D325" s="267"/>
      <c r="E325" s="267"/>
      <c r="F325" s="267"/>
      <c r="G325" s="267"/>
      <c r="H325" s="267"/>
      <c r="I325" s="267"/>
      <c r="J325" s="267"/>
      <c r="K325" s="267"/>
      <c r="L325" s="268"/>
      <c r="M325" s="114" t="s">
        <v>227</v>
      </c>
      <c r="N325" s="263"/>
      <c r="O325" s="264"/>
      <c r="P325" s="265"/>
      <c r="R325" s="263"/>
      <c r="S325" s="264"/>
      <c r="T325" s="265"/>
    </row>
    <row r="326" spans="1:20">
      <c r="A326" s="123"/>
      <c r="B326" s="269"/>
      <c r="C326" s="270"/>
      <c r="D326" s="270"/>
      <c r="E326" s="270"/>
      <c r="F326" s="270"/>
      <c r="G326" s="270"/>
      <c r="H326" s="270"/>
      <c r="I326" s="270"/>
      <c r="J326" s="270"/>
      <c r="K326" s="270"/>
      <c r="L326" s="271"/>
      <c r="M326" s="115" t="s">
        <v>228</v>
      </c>
      <c r="N326" s="263"/>
      <c r="O326" s="264"/>
      <c r="P326" s="265"/>
      <c r="R326" s="263"/>
      <c r="S326" s="264"/>
      <c r="T326" s="265"/>
    </row>
    <row r="327" spans="1:20">
      <c r="A327" s="123"/>
      <c r="B327" s="272"/>
      <c r="C327" s="273"/>
      <c r="D327" s="273"/>
      <c r="E327" s="273"/>
      <c r="F327" s="273"/>
      <c r="G327" s="273"/>
      <c r="H327" s="273"/>
      <c r="I327" s="273"/>
      <c r="J327" s="273"/>
      <c r="K327" s="273"/>
      <c r="L327" s="274"/>
      <c r="M327" s="115" t="s">
        <v>229</v>
      </c>
      <c r="N327" s="263"/>
      <c r="O327" s="264"/>
      <c r="P327" s="265"/>
      <c r="R327" s="263"/>
      <c r="S327" s="264"/>
      <c r="T327" s="265"/>
    </row>
    <row r="328" spans="1:20" ht="15.75">
      <c r="A328" s="123">
        <v>64</v>
      </c>
      <c r="B328" s="102" t="s">
        <v>310</v>
      </c>
      <c r="C328" s="102"/>
      <c r="D328" s="102"/>
      <c r="E328" s="102"/>
      <c r="F328" s="102"/>
      <c r="G328" s="102"/>
      <c r="H328" s="102"/>
      <c r="I328" s="102"/>
    </row>
    <row r="329" spans="1:20" ht="16.5" customHeight="1">
      <c r="A329" s="123"/>
      <c r="B329" s="266"/>
      <c r="C329" s="267"/>
      <c r="D329" s="267"/>
      <c r="E329" s="267"/>
      <c r="F329" s="267"/>
      <c r="G329" s="267"/>
      <c r="H329" s="267"/>
      <c r="I329" s="267"/>
      <c r="J329" s="267"/>
      <c r="K329" s="267"/>
      <c r="L329" s="268"/>
      <c r="M329" s="114" t="s">
        <v>227</v>
      </c>
      <c r="N329" s="263"/>
      <c r="O329" s="264"/>
      <c r="P329" s="265"/>
      <c r="R329" s="263"/>
      <c r="S329" s="264"/>
      <c r="T329" s="265"/>
    </row>
    <row r="330" spans="1:20">
      <c r="A330" s="123"/>
      <c r="B330" s="269"/>
      <c r="C330" s="270"/>
      <c r="D330" s="270"/>
      <c r="E330" s="270"/>
      <c r="F330" s="270"/>
      <c r="G330" s="270"/>
      <c r="H330" s="270"/>
      <c r="I330" s="270"/>
      <c r="J330" s="270"/>
      <c r="K330" s="270"/>
      <c r="L330" s="271"/>
      <c r="M330" s="115" t="s">
        <v>228</v>
      </c>
      <c r="N330" s="263"/>
      <c r="O330" s="264"/>
      <c r="P330" s="265"/>
      <c r="R330" s="263"/>
      <c r="S330" s="264"/>
      <c r="T330" s="265"/>
    </row>
    <row r="331" spans="1:20">
      <c r="A331" s="123"/>
      <c r="B331" s="272"/>
      <c r="C331" s="273"/>
      <c r="D331" s="273"/>
      <c r="E331" s="273"/>
      <c r="F331" s="273"/>
      <c r="G331" s="273"/>
      <c r="H331" s="273"/>
      <c r="I331" s="273"/>
      <c r="J331" s="273"/>
      <c r="K331" s="273"/>
      <c r="L331" s="274"/>
      <c r="M331" s="115" t="s">
        <v>229</v>
      </c>
      <c r="N331" s="263"/>
      <c r="O331" s="264"/>
      <c r="P331" s="265"/>
      <c r="R331" s="263"/>
      <c r="S331" s="264"/>
      <c r="T331" s="265"/>
    </row>
    <row r="332" spans="1:20" ht="15.75">
      <c r="A332" s="123">
        <v>65</v>
      </c>
      <c r="B332" s="102" t="s">
        <v>289</v>
      </c>
      <c r="C332" s="102"/>
      <c r="D332" s="102"/>
      <c r="E332" s="102"/>
      <c r="F332" s="102"/>
      <c r="G332" s="102"/>
      <c r="H332" s="102"/>
      <c r="I332" s="102"/>
    </row>
    <row r="333" spans="1:20" ht="16.5" customHeight="1">
      <c r="A333" s="123"/>
      <c r="B333" s="266"/>
      <c r="C333" s="267"/>
      <c r="D333" s="267"/>
      <c r="E333" s="267"/>
      <c r="F333" s="267"/>
      <c r="G333" s="267"/>
      <c r="H333" s="267"/>
      <c r="I333" s="267"/>
      <c r="J333" s="267"/>
      <c r="K333" s="267"/>
      <c r="L333" s="268"/>
      <c r="M333" s="114" t="s">
        <v>227</v>
      </c>
      <c r="N333" s="263"/>
      <c r="O333" s="264"/>
      <c r="P333" s="265"/>
      <c r="R333" s="263"/>
      <c r="S333" s="264"/>
      <c r="T333" s="265"/>
    </row>
    <row r="334" spans="1:20">
      <c r="A334" s="123"/>
      <c r="B334" s="269"/>
      <c r="C334" s="270"/>
      <c r="D334" s="270"/>
      <c r="E334" s="270"/>
      <c r="F334" s="270"/>
      <c r="G334" s="270"/>
      <c r="H334" s="270"/>
      <c r="I334" s="270"/>
      <c r="J334" s="270"/>
      <c r="K334" s="270"/>
      <c r="L334" s="271"/>
      <c r="M334" s="115" t="s">
        <v>228</v>
      </c>
      <c r="N334" s="263"/>
      <c r="O334" s="264"/>
      <c r="P334" s="265"/>
      <c r="R334" s="263"/>
      <c r="S334" s="264"/>
      <c r="T334" s="265"/>
    </row>
    <row r="335" spans="1:20">
      <c r="A335" s="123"/>
      <c r="B335" s="272"/>
      <c r="C335" s="273"/>
      <c r="D335" s="273"/>
      <c r="E335" s="273"/>
      <c r="F335" s="273"/>
      <c r="G335" s="273"/>
      <c r="H335" s="273"/>
      <c r="I335" s="273"/>
      <c r="J335" s="273"/>
      <c r="K335" s="273"/>
      <c r="L335" s="274"/>
      <c r="M335" s="115" t="s">
        <v>229</v>
      </c>
      <c r="N335" s="263"/>
      <c r="O335" s="264"/>
      <c r="P335" s="265"/>
      <c r="R335" s="263"/>
      <c r="S335" s="264"/>
      <c r="T335" s="265"/>
    </row>
    <row r="336" spans="1:20" ht="15.75">
      <c r="A336" s="123">
        <v>66</v>
      </c>
      <c r="B336" s="102" t="s">
        <v>308</v>
      </c>
      <c r="C336" s="102"/>
      <c r="D336" s="102"/>
      <c r="E336" s="102"/>
      <c r="F336" s="102"/>
      <c r="G336" s="102"/>
      <c r="H336" s="102"/>
      <c r="I336" s="102"/>
      <c r="J336" s="151"/>
      <c r="K336" s="151"/>
      <c r="L336" s="151"/>
      <c r="M336" s="102"/>
    </row>
    <row r="337" spans="1:20" ht="16.5" customHeight="1">
      <c r="A337" s="123"/>
      <c r="B337" s="266"/>
      <c r="C337" s="267"/>
      <c r="D337" s="267"/>
      <c r="E337" s="267"/>
      <c r="F337" s="267"/>
      <c r="G337" s="267"/>
      <c r="H337" s="267"/>
      <c r="I337" s="267"/>
      <c r="J337" s="267"/>
      <c r="K337" s="267"/>
      <c r="L337" s="268"/>
      <c r="M337" s="114" t="s">
        <v>238</v>
      </c>
      <c r="N337" s="263"/>
      <c r="O337" s="264"/>
      <c r="P337" s="265"/>
      <c r="R337" s="263"/>
      <c r="S337" s="264"/>
      <c r="T337" s="265"/>
    </row>
    <row r="338" spans="1:20" ht="15" customHeight="1">
      <c r="A338" s="123"/>
      <c r="B338" s="269"/>
      <c r="C338" s="270"/>
      <c r="D338" s="270"/>
      <c r="E338" s="270"/>
      <c r="F338" s="270"/>
      <c r="G338" s="270"/>
      <c r="H338" s="270"/>
      <c r="I338" s="270"/>
      <c r="J338" s="270"/>
      <c r="K338" s="270"/>
      <c r="L338" s="271"/>
      <c r="M338" s="115"/>
    </row>
    <row r="339" spans="1:20" ht="15" customHeight="1">
      <c r="A339" s="123"/>
      <c r="B339" s="272"/>
      <c r="C339" s="273"/>
      <c r="D339" s="273"/>
      <c r="E339" s="273"/>
      <c r="F339" s="273"/>
      <c r="G339" s="273"/>
      <c r="H339" s="273"/>
      <c r="I339" s="273"/>
      <c r="J339" s="273"/>
      <c r="K339" s="273"/>
      <c r="L339" s="274"/>
      <c r="M339" s="115"/>
    </row>
    <row r="340" spans="1:20" ht="15.75">
      <c r="A340" s="123">
        <v>67</v>
      </c>
      <c r="B340" s="102" t="s">
        <v>382</v>
      </c>
      <c r="C340" s="102"/>
      <c r="D340" s="102"/>
      <c r="E340" s="102"/>
      <c r="F340" s="102"/>
      <c r="G340" s="102"/>
      <c r="H340" s="102"/>
      <c r="I340" s="102"/>
      <c r="J340" s="151"/>
      <c r="K340" s="151"/>
      <c r="L340" s="151"/>
      <c r="M340" s="102"/>
    </row>
    <row r="341" spans="1:20" ht="16.5" customHeight="1">
      <c r="A341" s="123"/>
      <c r="B341" s="266"/>
      <c r="C341" s="267"/>
      <c r="D341" s="267"/>
      <c r="E341" s="267"/>
      <c r="F341" s="267"/>
      <c r="G341" s="267"/>
      <c r="H341" s="267"/>
      <c r="I341" s="267"/>
      <c r="J341" s="267"/>
      <c r="K341" s="267"/>
      <c r="L341" s="268"/>
      <c r="M341" s="114" t="s">
        <v>238</v>
      </c>
      <c r="N341" s="263"/>
      <c r="O341" s="264"/>
      <c r="P341" s="265"/>
      <c r="R341" s="263"/>
      <c r="S341" s="264"/>
      <c r="T341" s="265"/>
    </row>
    <row r="342" spans="1:20" ht="15" customHeight="1">
      <c r="A342" s="123"/>
      <c r="B342" s="269"/>
      <c r="C342" s="270"/>
      <c r="D342" s="270"/>
      <c r="E342" s="270"/>
      <c r="F342" s="270"/>
      <c r="G342" s="270"/>
      <c r="H342" s="270"/>
      <c r="I342" s="270"/>
      <c r="J342" s="270"/>
      <c r="K342" s="270"/>
      <c r="L342" s="271"/>
      <c r="M342" s="115"/>
    </row>
    <row r="343" spans="1:20" ht="15" customHeight="1">
      <c r="A343" s="123"/>
      <c r="B343" s="272"/>
      <c r="C343" s="273"/>
      <c r="D343" s="273"/>
      <c r="E343" s="273"/>
      <c r="F343" s="273"/>
      <c r="G343" s="273"/>
      <c r="H343" s="273"/>
      <c r="I343" s="273"/>
      <c r="J343" s="273"/>
      <c r="K343" s="273"/>
      <c r="L343" s="274"/>
      <c r="M343" s="115"/>
    </row>
    <row r="344" spans="1:20" ht="15.75">
      <c r="A344" s="108" t="s">
        <v>80</v>
      </c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</row>
    <row r="345" spans="1:20" ht="15.75">
      <c r="A345" s="123">
        <v>68</v>
      </c>
      <c r="B345" s="102" t="s">
        <v>661</v>
      </c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</row>
    <row r="346" spans="1:20" ht="16.5" customHeight="1">
      <c r="A346" s="123"/>
      <c r="B346" s="266"/>
      <c r="C346" s="267"/>
      <c r="D346" s="267"/>
      <c r="E346" s="267"/>
      <c r="F346" s="267"/>
      <c r="G346" s="267"/>
      <c r="H346" s="267"/>
      <c r="I346" s="267"/>
      <c r="J346" s="267"/>
      <c r="K346" s="267"/>
      <c r="L346" s="268"/>
      <c r="M346" s="114" t="s">
        <v>238</v>
      </c>
      <c r="N346" s="263"/>
      <c r="O346" s="264"/>
      <c r="P346" s="265"/>
      <c r="R346" s="263"/>
      <c r="S346" s="264"/>
      <c r="T346" s="265"/>
    </row>
    <row r="347" spans="1:20" ht="15" customHeight="1">
      <c r="A347" s="123"/>
      <c r="B347" s="269"/>
      <c r="C347" s="270"/>
      <c r="D347" s="270"/>
      <c r="E347" s="270"/>
      <c r="F347" s="270"/>
      <c r="G347" s="270"/>
      <c r="H347" s="270"/>
      <c r="I347" s="270"/>
      <c r="J347" s="270"/>
      <c r="K347" s="270"/>
      <c r="L347" s="271"/>
      <c r="M347" s="115"/>
    </row>
    <row r="348" spans="1:20" ht="15" customHeight="1">
      <c r="A348" s="123"/>
      <c r="B348" s="272"/>
      <c r="C348" s="273"/>
      <c r="D348" s="273"/>
      <c r="E348" s="273"/>
      <c r="F348" s="273"/>
      <c r="G348" s="273"/>
      <c r="H348" s="273"/>
      <c r="I348" s="273"/>
      <c r="J348" s="273"/>
      <c r="K348" s="273"/>
      <c r="L348" s="274"/>
      <c r="M348" s="115"/>
    </row>
    <row r="349" spans="1:20" ht="15.75">
      <c r="A349" s="123">
        <v>69</v>
      </c>
      <c r="B349" s="157" t="s">
        <v>662</v>
      </c>
      <c r="C349" s="157"/>
      <c r="D349" s="158"/>
      <c r="E349" s="158"/>
      <c r="F349" s="158"/>
      <c r="G349" s="158"/>
      <c r="H349" s="158"/>
      <c r="I349" s="158"/>
      <c r="J349" s="102"/>
      <c r="K349" s="102"/>
      <c r="L349" s="102"/>
      <c r="M349" s="102"/>
    </row>
    <row r="350" spans="1:20" ht="16.5" customHeight="1">
      <c r="A350" s="123"/>
      <c r="B350" s="266"/>
      <c r="C350" s="267"/>
      <c r="D350" s="267"/>
      <c r="E350" s="267"/>
      <c r="F350" s="267"/>
      <c r="G350" s="267"/>
      <c r="H350" s="267"/>
      <c r="I350" s="267"/>
      <c r="J350" s="267"/>
      <c r="K350" s="267"/>
      <c r="L350" s="268"/>
      <c r="M350" s="114" t="s">
        <v>238</v>
      </c>
      <c r="N350" s="263"/>
      <c r="O350" s="264"/>
      <c r="P350" s="265"/>
      <c r="R350" s="263"/>
      <c r="S350" s="264"/>
      <c r="T350" s="265"/>
    </row>
    <row r="351" spans="1:20" ht="15" customHeight="1">
      <c r="A351" s="123"/>
      <c r="B351" s="269"/>
      <c r="C351" s="270"/>
      <c r="D351" s="270"/>
      <c r="E351" s="270"/>
      <c r="F351" s="270"/>
      <c r="G351" s="270"/>
      <c r="H351" s="270"/>
      <c r="I351" s="270"/>
      <c r="J351" s="270"/>
      <c r="K351" s="270"/>
      <c r="L351" s="271"/>
      <c r="M351" s="115"/>
    </row>
    <row r="352" spans="1:20" ht="15" customHeight="1">
      <c r="A352" s="123"/>
      <c r="B352" s="272"/>
      <c r="C352" s="273"/>
      <c r="D352" s="273"/>
      <c r="E352" s="273"/>
      <c r="F352" s="273"/>
      <c r="G352" s="273"/>
      <c r="H352" s="273"/>
      <c r="I352" s="273"/>
      <c r="J352" s="273"/>
      <c r="K352" s="273"/>
      <c r="L352" s="274"/>
      <c r="M352" s="115"/>
    </row>
    <row r="353" spans="1:20" ht="15.75">
      <c r="A353" s="123">
        <v>70</v>
      </c>
      <c r="B353" s="102" t="s">
        <v>655</v>
      </c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</row>
    <row r="354" spans="1:20" ht="16.5" customHeight="1">
      <c r="A354" s="123"/>
      <c r="B354" s="266"/>
      <c r="C354" s="267"/>
      <c r="D354" s="267"/>
      <c r="E354" s="267"/>
      <c r="F354" s="267"/>
      <c r="G354" s="267"/>
      <c r="H354" s="267"/>
      <c r="I354" s="267"/>
      <c r="J354" s="267"/>
      <c r="K354" s="267"/>
      <c r="L354" s="268"/>
      <c r="M354" s="114" t="s">
        <v>238</v>
      </c>
      <c r="N354" s="263"/>
      <c r="O354" s="264"/>
      <c r="P354" s="265"/>
      <c r="R354" s="263"/>
      <c r="S354" s="264"/>
      <c r="T354" s="265"/>
    </row>
    <row r="355" spans="1:20" ht="15" customHeight="1">
      <c r="A355" s="123"/>
      <c r="B355" s="269"/>
      <c r="C355" s="270"/>
      <c r="D355" s="270"/>
      <c r="E355" s="270"/>
      <c r="F355" s="270"/>
      <c r="G355" s="270"/>
      <c r="H355" s="270"/>
      <c r="I355" s="270"/>
      <c r="J355" s="270"/>
      <c r="K355" s="270"/>
      <c r="L355" s="271"/>
      <c r="M355" s="115"/>
    </row>
    <row r="356" spans="1:20" ht="15" customHeight="1">
      <c r="A356" s="123"/>
      <c r="B356" s="272"/>
      <c r="C356" s="273"/>
      <c r="D356" s="273"/>
      <c r="E356" s="273"/>
      <c r="F356" s="273"/>
      <c r="G356" s="273"/>
      <c r="H356" s="273"/>
      <c r="I356" s="273"/>
      <c r="J356" s="273"/>
      <c r="K356" s="273"/>
      <c r="L356" s="274"/>
      <c r="M356" s="115"/>
    </row>
    <row r="357" spans="1:20" ht="15.75">
      <c r="A357" s="123">
        <v>71</v>
      </c>
      <c r="B357" s="102" t="s">
        <v>301</v>
      </c>
      <c r="C357" s="102"/>
      <c r="D357" s="102"/>
      <c r="E357" s="102"/>
      <c r="F357" s="102"/>
      <c r="G357" s="102"/>
      <c r="H357" s="102"/>
      <c r="I357" s="102"/>
      <c r="J357" s="151"/>
      <c r="K357" s="151"/>
      <c r="L357" s="151"/>
      <c r="M357" s="102"/>
    </row>
    <row r="358" spans="1:20" ht="16.5" customHeight="1">
      <c r="A358" s="123"/>
      <c r="B358" s="266"/>
      <c r="C358" s="267"/>
      <c r="D358" s="267"/>
      <c r="E358" s="267"/>
      <c r="F358" s="267"/>
      <c r="G358" s="267"/>
      <c r="H358" s="267"/>
      <c r="I358" s="267"/>
      <c r="J358" s="267"/>
      <c r="K358" s="267"/>
      <c r="L358" s="268"/>
      <c r="M358" s="114" t="s">
        <v>238</v>
      </c>
      <c r="N358" s="263"/>
      <c r="O358" s="264"/>
      <c r="P358" s="265"/>
      <c r="R358" s="263"/>
      <c r="S358" s="264"/>
      <c r="T358" s="265"/>
    </row>
    <row r="359" spans="1:20" ht="15" customHeight="1">
      <c r="A359" s="123"/>
      <c r="B359" s="269"/>
      <c r="C359" s="270"/>
      <c r="D359" s="270"/>
      <c r="E359" s="270"/>
      <c r="F359" s="270"/>
      <c r="G359" s="270"/>
      <c r="H359" s="270"/>
      <c r="I359" s="270"/>
      <c r="J359" s="270"/>
      <c r="K359" s="270"/>
      <c r="L359" s="271"/>
      <c r="M359" s="115"/>
    </row>
    <row r="360" spans="1:20" ht="15" customHeight="1">
      <c r="A360" s="123"/>
      <c r="B360" s="272"/>
      <c r="C360" s="273"/>
      <c r="D360" s="273"/>
      <c r="E360" s="273"/>
      <c r="F360" s="273"/>
      <c r="G360" s="273"/>
      <c r="H360" s="273"/>
      <c r="I360" s="273"/>
      <c r="J360" s="273"/>
      <c r="K360" s="273"/>
      <c r="L360" s="274"/>
      <c r="M360" s="115"/>
    </row>
    <row r="361" spans="1:20" ht="15.75">
      <c r="A361" s="123">
        <v>72</v>
      </c>
      <c r="B361" s="102" t="s">
        <v>299</v>
      </c>
      <c r="C361" s="102"/>
      <c r="D361" s="102"/>
      <c r="E361" s="102"/>
      <c r="F361" s="102"/>
      <c r="G361" s="102"/>
      <c r="H361" s="102"/>
      <c r="I361" s="102"/>
      <c r="J361" s="151"/>
      <c r="K361" s="151"/>
      <c r="L361" s="151"/>
      <c r="M361" s="102"/>
    </row>
    <row r="362" spans="1:20" ht="16.5" customHeight="1">
      <c r="A362" s="123"/>
      <c r="B362" s="266"/>
      <c r="C362" s="267"/>
      <c r="D362" s="267"/>
      <c r="E362" s="267"/>
      <c r="F362" s="267"/>
      <c r="G362" s="267"/>
      <c r="H362" s="267"/>
      <c r="I362" s="267"/>
      <c r="J362" s="267"/>
      <c r="K362" s="267"/>
      <c r="L362" s="268"/>
      <c r="M362" s="114" t="s">
        <v>238</v>
      </c>
      <c r="N362" s="263"/>
      <c r="O362" s="264"/>
      <c r="P362" s="265"/>
      <c r="R362" s="263"/>
      <c r="S362" s="264"/>
      <c r="T362" s="265"/>
    </row>
    <row r="363" spans="1:20" ht="15" customHeight="1">
      <c r="A363" s="123"/>
      <c r="B363" s="269"/>
      <c r="C363" s="270"/>
      <c r="D363" s="270"/>
      <c r="E363" s="270"/>
      <c r="F363" s="270"/>
      <c r="G363" s="270"/>
      <c r="H363" s="270"/>
      <c r="I363" s="270"/>
      <c r="J363" s="270"/>
      <c r="K363" s="270"/>
      <c r="L363" s="271"/>
      <c r="M363" s="115"/>
    </row>
    <row r="364" spans="1:20" ht="15" customHeight="1">
      <c r="A364" s="123"/>
      <c r="B364" s="272"/>
      <c r="C364" s="273"/>
      <c r="D364" s="273"/>
      <c r="E364" s="273"/>
      <c r="F364" s="273"/>
      <c r="G364" s="273"/>
      <c r="H364" s="273"/>
      <c r="I364" s="273"/>
      <c r="J364" s="273"/>
      <c r="K364" s="273"/>
      <c r="L364" s="274"/>
      <c r="M364" s="115"/>
    </row>
    <row r="365" spans="1:20" ht="15.75">
      <c r="A365" s="123">
        <v>73</v>
      </c>
      <c r="B365" s="102" t="s">
        <v>300</v>
      </c>
      <c r="C365" s="102"/>
      <c r="D365" s="102"/>
      <c r="E365" s="102"/>
      <c r="F365" s="102"/>
      <c r="G365" s="102"/>
      <c r="H365" s="102"/>
      <c r="I365" s="102"/>
      <c r="J365" s="151"/>
      <c r="K365" s="151"/>
      <c r="L365" s="151"/>
      <c r="M365" s="102"/>
    </row>
    <row r="366" spans="1:20" ht="16.5" customHeight="1">
      <c r="A366" s="123"/>
      <c r="B366" s="266"/>
      <c r="C366" s="267"/>
      <c r="D366" s="267"/>
      <c r="E366" s="267"/>
      <c r="F366" s="267"/>
      <c r="G366" s="267"/>
      <c r="H366" s="267"/>
      <c r="I366" s="267"/>
      <c r="J366" s="267"/>
      <c r="K366" s="267"/>
      <c r="L366" s="268"/>
      <c r="M366" s="114" t="s">
        <v>238</v>
      </c>
      <c r="N366" s="263"/>
      <c r="O366" s="264"/>
      <c r="P366" s="265"/>
      <c r="R366" s="263"/>
      <c r="S366" s="264"/>
      <c r="T366" s="265"/>
    </row>
    <row r="367" spans="1:20" ht="15" customHeight="1">
      <c r="A367" s="123"/>
      <c r="B367" s="269"/>
      <c r="C367" s="270"/>
      <c r="D367" s="270"/>
      <c r="E367" s="270"/>
      <c r="F367" s="270"/>
      <c r="G367" s="270"/>
      <c r="H367" s="270"/>
      <c r="I367" s="270"/>
      <c r="J367" s="270"/>
      <c r="K367" s="270"/>
      <c r="L367" s="271"/>
      <c r="M367" s="115"/>
    </row>
    <row r="368" spans="1:20" ht="15" customHeight="1">
      <c r="A368" s="123"/>
      <c r="B368" s="272"/>
      <c r="C368" s="273"/>
      <c r="D368" s="273"/>
      <c r="E368" s="273"/>
      <c r="F368" s="273"/>
      <c r="G368" s="273"/>
      <c r="H368" s="273"/>
      <c r="I368" s="273"/>
      <c r="J368" s="273"/>
      <c r="K368" s="273"/>
      <c r="L368" s="274"/>
      <c r="M368" s="115"/>
    </row>
    <row r="369" spans="1:20" ht="15.75">
      <c r="A369" s="108" t="s">
        <v>360</v>
      </c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</row>
    <row r="370" spans="1:20" ht="15.75">
      <c r="A370" s="123">
        <v>74</v>
      </c>
      <c r="B370" s="102" t="s">
        <v>302</v>
      </c>
      <c r="C370" s="102"/>
      <c r="D370" s="102"/>
      <c r="E370" s="102"/>
      <c r="F370" s="102"/>
      <c r="G370" s="102"/>
      <c r="H370" s="102"/>
      <c r="I370" s="102"/>
      <c r="J370" s="151"/>
      <c r="K370" s="151"/>
      <c r="L370" s="151"/>
      <c r="M370" s="102"/>
    </row>
    <row r="371" spans="1:20" ht="16.5" customHeight="1">
      <c r="A371" s="123"/>
      <c r="B371" s="266"/>
      <c r="C371" s="267"/>
      <c r="D371" s="267"/>
      <c r="E371" s="267"/>
      <c r="F371" s="267"/>
      <c r="G371" s="267"/>
      <c r="H371" s="267"/>
      <c r="I371" s="267"/>
      <c r="J371" s="267"/>
      <c r="K371" s="267"/>
      <c r="L371" s="268"/>
      <c r="M371" s="114" t="s">
        <v>238</v>
      </c>
      <c r="N371" s="263"/>
      <c r="O371" s="264"/>
      <c r="P371" s="265"/>
      <c r="R371" s="263"/>
      <c r="S371" s="264"/>
      <c r="T371" s="265"/>
    </row>
    <row r="372" spans="1:20" ht="15" customHeight="1">
      <c r="A372" s="123"/>
      <c r="B372" s="269"/>
      <c r="C372" s="270"/>
      <c r="D372" s="270"/>
      <c r="E372" s="270"/>
      <c r="F372" s="270"/>
      <c r="G372" s="270"/>
      <c r="H372" s="270"/>
      <c r="I372" s="270"/>
      <c r="J372" s="270"/>
      <c r="K372" s="270"/>
      <c r="L372" s="271"/>
      <c r="M372" s="115"/>
    </row>
    <row r="373" spans="1:20" ht="15" customHeight="1">
      <c r="A373" s="123"/>
      <c r="B373" s="272"/>
      <c r="C373" s="273"/>
      <c r="D373" s="273"/>
      <c r="E373" s="273"/>
      <c r="F373" s="273"/>
      <c r="G373" s="273"/>
      <c r="H373" s="273"/>
      <c r="I373" s="273"/>
      <c r="J373" s="273"/>
      <c r="K373" s="273"/>
      <c r="L373" s="274"/>
      <c r="M373" s="115"/>
    </row>
    <row r="374" spans="1:20" ht="15.75">
      <c r="A374" s="123">
        <v>75</v>
      </c>
      <c r="B374" s="102" t="s">
        <v>303</v>
      </c>
      <c r="C374" s="102"/>
      <c r="D374" s="102"/>
      <c r="E374" s="102"/>
      <c r="F374" s="102"/>
      <c r="G374" s="102"/>
      <c r="H374" s="102"/>
      <c r="I374" s="102"/>
      <c r="J374" s="151"/>
      <c r="K374" s="151"/>
      <c r="L374" s="151"/>
      <c r="M374" s="102"/>
    </row>
    <row r="375" spans="1:20" ht="16.5" customHeight="1">
      <c r="A375" s="123"/>
      <c r="B375" s="266"/>
      <c r="C375" s="267"/>
      <c r="D375" s="267"/>
      <c r="E375" s="267"/>
      <c r="F375" s="267"/>
      <c r="G375" s="267"/>
      <c r="H375" s="267"/>
      <c r="I375" s="267"/>
      <c r="J375" s="267"/>
      <c r="K375" s="267"/>
      <c r="L375" s="268"/>
      <c r="M375" s="114" t="s">
        <v>238</v>
      </c>
      <c r="N375" s="263"/>
      <c r="O375" s="264"/>
      <c r="P375" s="265"/>
      <c r="R375" s="263"/>
      <c r="S375" s="264"/>
      <c r="T375" s="265"/>
    </row>
    <row r="376" spans="1:20" ht="15" customHeight="1">
      <c r="A376" s="123"/>
      <c r="B376" s="269"/>
      <c r="C376" s="270"/>
      <c r="D376" s="270"/>
      <c r="E376" s="270"/>
      <c r="F376" s="270"/>
      <c r="G376" s="270"/>
      <c r="H376" s="270"/>
      <c r="I376" s="270"/>
      <c r="J376" s="270"/>
      <c r="K376" s="270"/>
      <c r="L376" s="271"/>
      <c r="M376" s="115"/>
    </row>
    <row r="377" spans="1:20" ht="15" customHeight="1">
      <c r="A377" s="123"/>
      <c r="B377" s="272"/>
      <c r="C377" s="273"/>
      <c r="D377" s="273"/>
      <c r="E377" s="273"/>
      <c r="F377" s="273"/>
      <c r="G377" s="273"/>
      <c r="H377" s="273"/>
      <c r="I377" s="273"/>
      <c r="J377" s="273"/>
      <c r="K377" s="273"/>
      <c r="L377" s="274"/>
      <c r="M377" s="115"/>
    </row>
    <row r="378" spans="1:20" ht="15.75">
      <c r="A378" s="123">
        <v>76</v>
      </c>
      <c r="B378" s="102" t="s">
        <v>304</v>
      </c>
      <c r="C378" s="102"/>
      <c r="D378" s="102"/>
      <c r="E378" s="102"/>
      <c r="F378" s="102"/>
      <c r="G378" s="102"/>
      <c r="H378" s="102"/>
      <c r="I378" s="102"/>
      <c r="J378" s="151"/>
      <c r="K378" s="151"/>
      <c r="L378" s="151"/>
      <c r="M378" s="102"/>
    </row>
    <row r="379" spans="1:20" ht="16.5" customHeight="1">
      <c r="A379" s="123"/>
      <c r="B379" s="266"/>
      <c r="C379" s="267"/>
      <c r="D379" s="267"/>
      <c r="E379" s="267"/>
      <c r="F379" s="267"/>
      <c r="G379" s="267"/>
      <c r="H379" s="267"/>
      <c r="I379" s="267"/>
      <c r="J379" s="267"/>
      <c r="K379" s="267"/>
      <c r="L379" s="268"/>
      <c r="M379" s="114" t="s">
        <v>238</v>
      </c>
      <c r="N379" s="263"/>
      <c r="O379" s="264"/>
      <c r="P379" s="265"/>
      <c r="R379" s="263"/>
      <c r="S379" s="264"/>
      <c r="T379" s="265"/>
    </row>
    <row r="380" spans="1:20" ht="15" customHeight="1">
      <c r="A380" s="123"/>
      <c r="B380" s="269"/>
      <c r="C380" s="270"/>
      <c r="D380" s="270"/>
      <c r="E380" s="270"/>
      <c r="F380" s="270"/>
      <c r="G380" s="270"/>
      <c r="H380" s="270"/>
      <c r="I380" s="270"/>
      <c r="J380" s="270"/>
      <c r="K380" s="270"/>
      <c r="L380" s="271"/>
      <c r="M380" s="115"/>
    </row>
    <row r="381" spans="1:20" ht="15" customHeight="1">
      <c r="A381" s="123"/>
      <c r="B381" s="272"/>
      <c r="C381" s="273"/>
      <c r="D381" s="273"/>
      <c r="E381" s="273"/>
      <c r="F381" s="273"/>
      <c r="G381" s="273"/>
      <c r="H381" s="273"/>
      <c r="I381" s="273"/>
      <c r="J381" s="273"/>
      <c r="K381" s="273"/>
      <c r="L381" s="274"/>
      <c r="M381" s="115"/>
    </row>
    <row r="382" spans="1:20" ht="15.75">
      <c r="A382" s="123">
        <v>77</v>
      </c>
      <c r="B382" s="102" t="s">
        <v>361</v>
      </c>
      <c r="C382" s="102"/>
      <c r="D382" s="102"/>
      <c r="E382" s="102"/>
      <c r="F382" s="102"/>
      <c r="G382" s="102"/>
      <c r="H382" s="102"/>
      <c r="I382" s="102"/>
      <c r="J382" s="108"/>
      <c r="K382" s="108"/>
      <c r="L382" s="108"/>
      <c r="M382" s="102"/>
    </row>
    <row r="383" spans="1:20" ht="16.5" customHeight="1">
      <c r="A383" s="123"/>
      <c r="B383" s="266"/>
      <c r="C383" s="267"/>
      <c r="D383" s="267"/>
      <c r="E383" s="267"/>
      <c r="F383" s="267"/>
      <c r="G383" s="267"/>
      <c r="H383" s="267"/>
      <c r="I383" s="267"/>
      <c r="J383" s="267"/>
      <c r="K383" s="267"/>
      <c r="L383" s="268"/>
      <c r="M383" s="114" t="s">
        <v>238</v>
      </c>
      <c r="N383" s="263"/>
      <c r="O383" s="264"/>
      <c r="P383" s="265"/>
      <c r="R383" s="263"/>
      <c r="S383" s="264"/>
      <c r="T383" s="265"/>
    </row>
    <row r="384" spans="1:20" ht="15" customHeight="1">
      <c r="A384" s="123"/>
      <c r="B384" s="269"/>
      <c r="C384" s="270"/>
      <c r="D384" s="270"/>
      <c r="E384" s="270"/>
      <c r="F384" s="270"/>
      <c r="G384" s="270"/>
      <c r="H384" s="270"/>
      <c r="I384" s="270"/>
      <c r="J384" s="270"/>
      <c r="K384" s="270"/>
      <c r="L384" s="271"/>
      <c r="M384" s="115"/>
    </row>
    <row r="385" spans="1:20" ht="15" customHeight="1">
      <c r="A385" s="123"/>
      <c r="B385" s="272"/>
      <c r="C385" s="273"/>
      <c r="D385" s="273"/>
      <c r="E385" s="273"/>
      <c r="F385" s="273"/>
      <c r="G385" s="273"/>
      <c r="H385" s="273"/>
      <c r="I385" s="273"/>
      <c r="J385" s="273"/>
      <c r="K385" s="273"/>
      <c r="L385" s="274"/>
      <c r="M385" s="115"/>
    </row>
    <row r="386" spans="1:20" ht="15.75">
      <c r="A386" s="123">
        <v>78</v>
      </c>
      <c r="B386" s="102" t="s">
        <v>181</v>
      </c>
      <c r="C386" s="102"/>
      <c r="D386" s="102"/>
      <c r="E386" s="102"/>
      <c r="F386" s="102"/>
      <c r="G386" s="102"/>
      <c r="H386" s="102"/>
      <c r="I386" s="102"/>
      <c r="J386" s="108"/>
      <c r="K386" s="108"/>
      <c r="L386" s="108"/>
      <c r="M386" s="102"/>
    </row>
    <row r="387" spans="1:20" ht="16.5" customHeight="1">
      <c r="A387" s="123"/>
      <c r="B387" s="266"/>
      <c r="C387" s="267"/>
      <c r="D387" s="267"/>
      <c r="E387" s="267"/>
      <c r="F387" s="267"/>
      <c r="G387" s="267"/>
      <c r="H387" s="267"/>
      <c r="I387" s="267"/>
      <c r="J387" s="267"/>
      <c r="K387" s="267"/>
      <c r="L387" s="268"/>
      <c r="M387" s="114" t="s">
        <v>238</v>
      </c>
      <c r="N387" s="263"/>
      <c r="O387" s="264"/>
      <c r="P387" s="265"/>
      <c r="R387" s="263"/>
      <c r="S387" s="264"/>
      <c r="T387" s="265"/>
    </row>
    <row r="388" spans="1:20" ht="15" customHeight="1">
      <c r="A388" s="123"/>
      <c r="B388" s="269"/>
      <c r="C388" s="270"/>
      <c r="D388" s="270"/>
      <c r="E388" s="270"/>
      <c r="F388" s="270"/>
      <c r="G388" s="270"/>
      <c r="H388" s="270"/>
      <c r="I388" s="270"/>
      <c r="J388" s="270"/>
      <c r="K388" s="270"/>
      <c r="L388" s="271"/>
      <c r="M388" s="115"/>
    </row>
    <row r="389" spans="1:20" ht="15" customHeight="1">
      <c r="A389" s="123"/>
      <c r="B389" s="272"/>
      <c r="C389" s="273"/>
      <c r="D389" s="273"/>
      <c r="E389" s="273"/>
      <c r="F389" s="273"/>
      <c r="G389" s="273"/>
      <c r="H389" s="273"/>
      <c r="I389" s="273"/>
      <c r="J389" s="273"/>
      <c r="K389" s="273"/>
      <c r="L389" s="274"/>
      <c r="M389" s="115"/>
    </row>
    <row r="390" spans="1:20" ht="15.75">
      <c r="A390" s="108" t="s">
        <v>307</v>
      </c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</row>
    <row r="391" spans="1:20" ht="15.75">
      <c r="A391" s="123">
        <v>79</v>
      </c>
      <c r="B391" s="102" t="s">
        <v>306</v>
      </c>
      <c r="C391" s="102"/>
      <c r="D391" s="102"/>
      <c r="E391" s="102"/>
      <c r="F391" s="102"/>
      <c r="G391" s="102"/>
      <c r="H391" s="102"/>
      <c r="I391" s="102"/>
      <c r="J391" s="151"/>
      <c r="K391" s="151"/>
      <c r="L391" s="151"/>
      <c r="M391" s="102"/>
    </row>
    <row r="392" spans="1:20" ht="16.5" customHeight="1">
      <c r="A392" s="123"/>
      <c r="B392" s="266"/>
      <c r="C392" s="267"/>
      <c r="D392" s="267"/>
      <c r="E392" s="267"/>
      <c r="F392" s="267"/>
      <c r="G392" s="267"/>
      <c r="H392" s="267"/>
      <c r="I392" s="267"/>
      <c r="J392" s="267"/>
      <c r="K392" s="267"/>
      <c r="L392" s="268"/>
      <c r="M392" s="114" t="s">
        <v>238</v>
      </c>
      <c r="N392" s="263"/>
      <c r="O392" s="264"/>
      <c r="P392" s="265"/>
      <c r="R392" s="263"/>
      <c r="S392" s="264"/>
      <c r="T392" s="265"/>
    </row>
    <row r="393" spans="1:20" ht="15" customHeight="1">
      <c r="A393" s="123"/>
      <c r="B393" s="269"/>
      <c r="C393" s="270"/>
      <c r="D393" s="270"/>
      <c r="E393" s="270"/>
      <c r="F393" s="270"/>
      <c r="G393" s="270"/>
      <c r="H393" s="270"/>
      <c r="I393" s="270"/>
      <c r="J393" s="270"/>
      <c r="K393" s="270"/>
      <c r="L393" s="271"/>
      <c r="M393" s="115"/>
    </row>
    <row r="394" spans="1:20" ht="15" customHeight="1">
      <c r="A394" s="123"/>
      <c r="B394" s="272"/>
      <c r="C394" s="273"/>
      <c r="D394" s="273"/>
      <c r="E394" s="273"/>
      <c r="F394" s="273"/>
      <c r="G394" s="273"/>
      <c r="H394" s="273"/>
      <c r="I394" s="273"/>
      <c r="J394" s="273"/>
      <c r="K394" s="273"/>
      <c r="L394" s="274"/>
      <c r="M394" s="115"/>
    </row>
    <row r="395" spans="1:20" ht="15.75">
      <c r="A395" s="123">
        <v>80</v>
      </c>
      <c r="B395" s="102" t="s">
        <v>305</v>
      </c>
      <c r="C395" s="102"/>
      <c r="D395" s="102"/>
      <c r="E395" s="102"/>
      <c r="F395" s="102"/>
      <c r="G395" s="102"/>
      <c r="H395" s="102"/>
      <c r="I395" s="102"/>
      <c r="J395" s="151"/>
      <c r="K395" s="151"/>
      <c r="L395" s="151"/>
      <c r="M395" s="102"/>
    </row>
    <row r="396" spans="1:20" ht="16.5" customHeight="1">
      <c r="A396" s="123"/>
      <c r="B396" s="266"/>
      <c r="C396" s="267"/>
      <c r="D396" s="267"/>
      <c r="E396" s="267"/>
      <c r="F396" s="267"/>
      <c r="G396" s="267"/>
      <c r="H396" s="267"/>
      <c r="I396" s="267"/>
      <c r="J396" s="267"/>
      <c r="K396" s="267"/>
      <c r="L396" s="268"/>
      <c r="M396" s="114" t="s">
        <v>238</v>
      </c>
      <c r="N396" s="263"/>
      <c r="O396" s="264"/>
      <c r="P396" s="265"/>
      <c r="R396" s="263"/>
      <c r="S396" s="264"/>
      <c r="T396" s="265"/>
    </row>
    <row r="397" spans="1:20" ht="15" customHeight="1">
      <c r="A397" s="123"/>
      <c r="B397" s="269"/>
      <c r="C397" s="270"/>
      <c r="D397" s="270"/>
      <c r="E397" s="270"/>
      <c r="F397" s="270"/>
      <c r="G397" s="270"/>
      <c r="H397" s="270"/>
      <c r="I397" s="270"/>
      <c r="J397" s="270"/>
      <c r="K397" s="270"/>
      <c r="L397" s="271"/>
      <c r="M397" s="115"/>
    </row>
    <row r="398" spans="1:20" ht="15" customHeight="1">
      <c r="A398" s="123"/>
      <c r="B398" s="272"/>
      <c r="C398" s="273"/>
      <c r="D398" s="273"/>
      <c r="E398" s="273"/>
      <c r="F398" s="273"/>
      <c r="G398" s="273"/>
      <c r="H398" s="273"/>
      <c r="I398" s="273"/>
      <c r="J398" s="273"/>
      <c r="K398" s="273"/>
      <c r="L398" s="274"/>
      <c r="M398" s="115"/>
    </row>
    <row r="399" spans="1:20" ht="15.75">
      <c r="A399" s="123">
        <v>81</v>
      </c>
      <c r="B399" s="102" t="s">
        <v>182</v>
      </c>
      <c r="C399" s="102"/>
      <c r="D399" s="102"/>
      <c r="E399" s="102"/>
      <c r="F399" s="102"/>
      <c r="G399" s="102"/>
      <c r="H399" s="102"/>
      <c r="I399" s="102"/>
      <c r="J399" s="108"/>
      <c r="K399" s="108"/>
      <c r="L399" s="108"/>
      <c r="M399" s="102"/>
    </row>
    <row r="400" spans="1:20" ht="16.5" customHeight="1">
      <c r="A400" s="123"/>
      <c r="B400" s="266"/>
      <c r="C400" s="267"/>
      <c r="D400" s="267"/>
      <c r="E400" s="267"/>
      <c r="F400" s="267"/>
      <c r="G400" s="267"/>
      <c r="H400" s="267"/>
      <c r="I400" s="267"/>
      <c r="J400" s="267"/>
      <c r="K400" s="267"/>
      <c r="L400" s="268"/>
      <c r="M400" s="114" t="s">
        <v>238</v>
      </c>
      <c r="N400" s="263"/>
      <c r="O400" s="264"/>
      <c r="P400" s="265"/>
      <c r="R400" s="263"/>
      <c r="S400" s="264"/>
      <c r="T400" s="265"/>
    </row>
    <row r="401" spans="1:20" ht="15" customHeight="1">
      <c r="A401" s="123"/>
      <c r="B401" s="269"/>
      <c r="C401" s="270"/>
      <c r="D401" s="270"/>
      <c r="E401" s="270"/>
      <c r="F401" s="270"/>
      <c r="G401" s="270"/>
      <c r="H401" s="270"/>
      <c r="I401" s="270"/>
      <c r="J401" s="270"/>
      <c r="K401" s="270"/>
      <c r="L401" s="271"/>
      <c r="M401" s="115"/>
    </row>
    <row r="402" spans="1:20" ht="15" customHeight="1">
      <c r="A402" s="123"/>
      <c r="B402" s="272"/>
      <c r="C402" s="273"/>
      <c r="D402" s="273"/>
      <c r="E402" s="273"/>
      <c r="F402" s="273"/>
      <c r="G402" s="273"/>
      <c r="H402" s="273"/>
      <c r="I402" s="273"/>
      <c r="J402" s="273"/>
      <c r="K402" s="273"/>
      <c r="L402" s="274"/>
      <c r="M402" s="115"/>
    </row>
    <row r="403" spans="1:20" ht="15.75">
      <c r="A403" s="123">
        <v>82</v>
      </c>
      <c r="B403" s="102" t="s">
        <v>235</v>
      </c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</row>
    <row r="404" spans="1:20" ht="16.5" customHeight="1">
      <c r="A404" s="123"/>
      <c r="B404" s="266"/>
      <c r="C404" s="267"/>
      <c r="D404" s="267"/>
      <c r="E404" s="267"/>
      <c r="F404" s="267"/>
      <c r="G404" s="267"/>
      <c r="H404" s="267"/>
      <c r="I404" s="267"/>
      <c r="J404" s="267"/>
      <c r="K404" s="267"/>
      <c r="L404" s="268"/>
      <c r="M404" s="114" t="s">
        <v>238</v>
      </c>
      <c r="N404" s="263"/>
      <c r="O404" s="264"/>
      <c r="P404" s="265"/>
      <c r="R404" s="263"/>
      <c r="S404" s="264"/>
      <c r="T404" s="265"/>
    </row>
    <row r="405" spans="1:20" ht="15" customHeight="1">
      <c r="A405" s="123"/>
      <c r="B405" s="269"/>
      <c r="C405" s="270"/>
      <c r="D405" s="270"/>
      <c r="E405" s="270"/>
      <c r="F405" s="270"/>
      <c r="G405" s="270"/>
      <c r="H405" s="270"/>
      <c r="I405" s="270"/>
      <c r="J405" s="270"/>
      <c r="K405" s="270"/>
      <c r="L405" s="271"/>
      <c r="M405" s="115"/>
    </row>
    <row r="406" spans="1:20" ht="15" customHeight="1">
      <c r="A406" s="123"/>
      <c r="B406" s="272"/>
      <c r="C406" s="273"/>
      <c r="D406" s="273"/>
      <c r="E406" s="273"/>
      <c r="F406" s="273"/>
      <c r="G406" s="273"/>
      <c r="H406" s="273"/>
      <c r="I406" s="273"/>
      <c r="J406" s="273"/>
      <c r="K406" s="273"/>
      <c r="L406" s="274"/>
      <c r="M406" s="115"/>
    </row>
    <row r="407" spans="1:20" ht="15.75">
      <c r="A407" s="108" t="s">
        <v>82</v>
      </c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</row>
    <row r="408" spans="1:20" ht="15.75">
      <c r="A408" s="123">
        <v>83</v>
      </c>
      <c r="B408" s="102" t="s">
        <v>309</v>
      </c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</row>
    <row r="409" spans="1:20" ht="16.5" customHeight="1">
      <c r="A409" s="123"/>
      <c r="B409" s="266"/>
      <c r="C409" s="267"/>
      <c r="D409" s="267"/>
      <c r="E409" s="267"/>
      <c r="F409" s="267"/>
      <c r="G409" s="267"/>
      <c r="H409" s="267"/>
      <c r="I409" s="267"/>
      <c r="J409" s="267"/>
      <c r="K409" s="267"/>
      <c r="L409" s="268"/>
      <c r="M409" s="114" t="s">
        <v>238</v>
      </c>
      <c r="N409" s="263"/>
      <c r="O409" s="264"/>
      <c r="P409" s="265"/>
      <c r="R409" s="263"/>
      <c r="S409" s="264"/>
      <c r="T409" s="265"/>
    </row>
    <row r="410" spans="1:20" ht="15" customHeight="1">
      <c r="A410" s="123"/>
      <c r="B410" s="269"/>
      <c r="C410" s="270"/>
      <c r="D410" s="270"/>
      <c r="E410" s="270"/>
      <c r="F410" s="270"/>
      <c r="G410" s="270"/>
      <c r="H410" s="270"/>
      <c r="I410" s="270"/>
      <c r="J410" s="270"/>
      <c r="K410" s="270"/>
      <c r="L410" s="271"/>
      <c r="M410" s="115"/>
    </row>
    <row r="411" spans="1:20" ht="15" customHeight="1">
      <c r="A411" s="123"/>
      <c r="B411" s="272"/>
      <c r="C411" s="273"/>
      <c r="D411" s="273"/>
      <c r="E411" s="273"/>
      <c r="F411" s="273"/>
      <c r="G411" s="273"/>
      <c r="H411" s="273"/>
      <c r="I411" s="273"/>
      <c r="J411" s="273"/>
      <c r="K411" s="273"/>
      <c r="L411" s="274"/>
      <c r="M411" s="115"/>
    </row>
    <row r="412" spans="1:20" ht="15.75">
      <c r="A412" s="123">
        <v>84</v>
      </c>
      <c r="B412" s="102" t="s">
        <v>383</v>
      </c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</row>
    <row r="413" spans="1:20" ht="16.5" customHeight="1">
      <c r="A413" s="123"/>
      <c r="B413" s="266"/>
      <c r="C413" s="267"/>
      <c r="D413" s="267"/>
      <c r="E413" s="267"/>
      <c r="F413" s="267"/>
      <c r="G413" s="267"/>
      <c r="H413" s="267"/>
      <c r="I413" s="267"/>
      <c r="J413" s="267"/>
      <c r="K413" s="267"/>
      <c r="L413" s="268"/>
      <c r="M413" s="114" t="s">
        <v>238</v>
      </c>
      <c r="N413" s="263"/>
      <c r="O413" s="264"/>
      <c r="P413" s="265"/>
      <c r="R413" s="263"/>
      <c r="S413" s="264"/>
      <c r="T413" s="265"/>
    </row>
    <row r="414" spans="1:20" ht="15" customHeight="1">
      <c r="A414" s="123"/>
      <c r="B414" s="269"/>
      <c r="C414" s="270"/>
      <c r="D414" s="270"/>
      <c r="E414" s="270"/>
      <c r="F414" s="270"/>
      <c r="G414" s="270"/>
      <c r="H414" s="270"/>
      <c r="I414" s="270"/>
      <c r="J414" s="270"/>
      <c r="K414" s="270"/>
      <c r="L414" s="271"/>
      <c r="M414" s="115"/>
    </row>
    <row r="415" spans="1:20" ht="15" customHeight="1">
      <c r="A415" s="123"/>
      <c r="B415" s="272"/>
      <c r="C415" s="273"/>
      <c r="D415" s="273"/>
      <c r="E415" s="273"/>
      <c r="F415" s="273"/>
      <c r="G415" s="273"/>
      <c r="H415" s="273"/>
      <c r="I415" s="273"/>
      <c r="J415" s="273"/>
      <c r="K415" s="273"/>
      <c r="L415" s="274"/>
      <c r="M415" s="115"/>
    </row>
    <row r="416" spans="1:20" ht="15.75">
      <c r="A416" s="108" t="s">
        <v>328</v>
      </c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T416" s="102"/>
    </row>
    <row r="417" spans="1:20" ht="15.75">
      <c r="A417" s="123">
        <v>85</v>
      </c>
      <c r="B417" s="102" t="s">
        <v>329</v>
      </c>
      <c r="C417" s="102"/>
      <c r="D417" s="102"/>
      <c r="E417" s="102"/>
      <c r="F417" s="102"/>
      <c r="G417" s="102"/>
      <c r="H417" s="102"/>
      <c r="I417" s="102"/>
    </row>
    <row r="418" spans="1:20" ht="16.5" customHeight="1">
      <c r="A418" s="123"/>
      <c r="B418" s="266"/>
      <c r="C418" s="267"/>
      <c r="D418" s="267"/>
      <c r="E418" s="267"/>
      <c r="F418" s="267"/>
      <c r="G418" s="267"/>
      <c r="H418" s="267"/>
      <c r="I418" s="267"/>
      <c r="J418" s="267"/>
      <c r="K418" s="267"/>
      <c r="L418" s="268"/>
      <c r="M418" s="114" t="s">
        <v>227</v>
      </c>
      <c r="N418" s="263"/>
      <c r="O418" s="264"/>
      <c r="P418" s="265"/>
      <c r="R418" s="263"/>
      <c r="S418" s="264"/>
      <c r="T418" s="265"/>
    </row>
    <row r="419" spans="1:20">
      <c r="A419" s="123"/>
      <c r="B419" s="269"/>
      <c r="C419" s="270"/>
      <c r="D419" s="270"/>
      <c r="E419" s="270"/>
      <c r="F419" s="270"/>
      <c r="G419" s="270"/>
      <c r="H419" s="270"/>
      <c r="I419" s="270"/>
      <c r="J419" s="270"/>
      <c r="K419" s="270"/>
      <c r="L419" s="271"/>
      <c r="M419" s="115" t="s">
        <v>228</v>
      </c>
      <c r="N419" s="263"/>
      <c r="O419" s="264"/>
      <c r="P419" s="265"/>
      <c r="R419" s="263"/>
      <c r="S419" s="264"/>
      <c r="T419" s="265"/>
    </row>
    <row r="420" spans="1:20">
      <c r="A420" s="123"/>
      <c r="B420" s="272"/>
      <c r="C420" s="273"/>
      <c r="D420" s="273"/>
      <c r="E420" s="273"/>
      <c r="F420" s="273"/>
      <c r="G420" s="273"/>
      <c r="H420" s="273"/>
      <c r="I420" s="273"/>
      <c r="J420" s="273"/>
      <c r="K420" s="273"/>
      <c r="L420" s="274"/>
      <c r="M420" s="115" t="s">
        <v>229</v>
      </c>
      <c r="N420" s="263"/>
      <c r="O420" s="264"/>
      <c r="P420" s="265"/>
      <c r="R420" s="263"/>
      <c r="S420" s="264"/>
      <c r="T420" s="265"/>
    </row>
    <row r="421" spans="1:20" ht="15.75">
      <c r="A421" s="123">
        <v>86</v>
      </c>
      <c r="B421" s="102" t="s">
        <v>185</v>
      </c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</row>
    <row r="422" spans="1:20" ht="16.5" customHeight="1">
      <c r="A422" s="123"/>
      <c r="B422" s="266"/>
      <c r="C422" s="267"/>
      <c r="D422" s="267"/>
      <c r="E422" s="267"/>
      <c r="F422" s="267"/>
      <c r="G422" s="267"/>
      <c r="H422" s="267"/>
      <c r="I422" s="267"/>
      <c r="J422" s="267"/>
      <c r="K422" s="267"/>
      <c r="L422" s="268"/>
      <c r="M422" s="114" t="s">
        <v>227</v>
      </c>
      <c r="N422" s="263"/>
      <c r="O422" s="264"/>
      <c r="P422" s="265"/>
      <c r="R422" s="263"/>
      <c r="S422" s="264"/>
      <c r="T422" s="265"/>
    </row>
    <row r="423" spans="1:20">
      <c r="A423" s="123"/>
      <c r="B423" s="269"/>
      <c r="C423" s="270"/>
      <c r="D423" s="270"/>
      <c r="E423" s="270"/>
      <c r="F423" s="270"/>
      <c r="G423" s="270"/>
      <c r="H423" s="270"/>
      <c r="I423" s="270"/>
      <c r="J423" s="270"/>
      <c r="K423" s="270"/>
      <c r="L423" s="271"/>
      <c r="M423" s="115" t="s">
        <v>228</v>
      </c>
      <c r="N423" s="263"/>
      <c r="O423" s="264"/>
      <c r="P423" s="265"/>
      <c r="R423" s="263"/>
      <c r="S423" s="264"/>
      <c r="T423" s="265"/>
    </row>
    <row r="424" spans="1:20">
      <c r="A424" s="123"/>
      <c r="B424" s="272"/>
      <c r="C424" s="273"/>
      <c r="D424" s="273"/>
      <c r="E424" s="273"/>
      <c r="F424" s="273"/>
      <c r="G424" s="273"/>
      <c r="H424" s="273"/>
      <c r="I424" s="273"/>
      <c r="J424" s="273"/>
      <c r="K424" s="273"/>
      <c r="L424" s="274"/>
      <c r="M424" s="115" t="s">
        <v>229</v>
      </c>
      <c r="N424" s="263"/>
      <c r="O424" s="264"/>
      <c r="P424" s="265"/>
      <c r="R424" s="263"/>
      <c r="S424" s="264"/>
      <c r="T424" s="265"/>
    </row>
    <row r="425" spans="1:20" ht="15.75">
      <c r="A425" s="123">
        <v>87</v>
      </c>
      <c r="B425" s="102" t="s">
        <v>598</v>
      </c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</row>
    <row r="426" spans="1:20" s="126" customFormat="1" ht="15.75">
      <c r="A426" s="123"/>
      <c r="B426" s="127" t="s">
        <v>339</v>
      </c>
      <c r="C426" s="127"/>
      <c r="D426" s="127"/>
      <c r="E426" s="127"/>
      <c r="F426" s="127"/>
      <c r="G426" s="127"/>
      <c r="H426" s="127"/>
      <c r="I426" s="127"/>
      <c r="J426" s="127"/>
      <c r="K426" s="127"/>
      <c r="L426" s="127"/>
      <c r="M426" s="296"/>
      <c r="N426" s="296"/>
      <c r="O426" s="296"/>
      <c r="P426" s="296"/>
      <c r="Q426" s="296"/>
      <c r="R426" s="296"/>
      <c r="S426" s="296"/>
      <c r="T426" s="152"/>
    </row>
    <row r="427" spans="1:20" ht="15.75">
      <c r="A427" s="123"/>
      <c r="C427" s="102" t="s">
        <v>340</v>
      </c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</row>
    <row r="428" spans="1:20" ht="15.75">
      <c r="A428" s="123"/>
      <c r="C428" s="102" t="s">
        <v>341</v>
      </c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</row>
    <row r="429" spans="1:20" ht="15.75">
      <c r="A429" s="123"/>
      <c r="C429" s="102" t="s">
        <v>342</v>
      </c>
      <c r="D429" s="102"/>
      <c r="E429" s="102"/>
      <c r="F429" s="102"/>
      <c r="G429" s="102"/>
      <c r="H429" s="102"/>
      <c r="I429" s="102"/>
    </row>
    <row r="430" spans="1:20" ht="15.75">
      <c r="A430" s="123"/>
      <c r="C430" s="102" t="s">
        <v>343</v>
      </c>
      <c r="D430" s="102"/>
      <c r="E430" s="102"/>
      <c r="F430" s="102"/>
      <c r="G430" s="102"/>
      <c r="H430" s="102"/>
      <c r="I430" s="102"/>
    </row>
    <row r="431" spans="1:20" ht="16.5" customHeight="1">
      <c r="A431" s="123"/>
      <c r="B431" s="266"/>
      <c r="C431" s="267"/>
      <c r="D431" s="267"/>
      <c r="E431" s="267"/>
      <c r="F431" s="267"/>
      <c r="G431" s="267"/>
      <c r="H431" s="267"/>
      <c r="I431" s="267"/>
      <c r="J431" s="267"/>
      <c r="K431" s="267"/>
      <c r="L431" s="268"/>
      <c r="M431" s="114" t="s">
        <v>238</v>
      </c>
      <c r="N431" s="263"/>
      <c r="O431" s="264"/>
      <c r="P431" s="265"/>
      <c r="R431" s="263"/>
      <c r="S431" s="264"/>
      <c r="T431" s="265"/>
    </row>
    <row r="432" spans="1:20" ht="15" customHeight="1">
      <c r="A432" s="123"/>
      <c r="B432" s="269"/>
      <c r="C432" s="270"/>
      <c r="D432" s="270"/>
      <c r="E432" s="270"/>
      <c r="F432" s="270"/>
      <c r="G432" s="270"/>
      <c r="H432" s="270"/>
      <c r="I432" s="270"/>
      <c r="J432" s="270"/>
      <c r="K432" s="270"/>
      <c r="L432" s="271"/>
      <c r="M432" s="115"/>
    </row>
    <row r="433" spans="1:20" ht="15" customHeight="1">
      <c r="A433" s="123"/>
      <c r="B433" s="272"/>
      <c r="C433" s="273"/>
      <c r="D433" s="273"/>
      <c r="E433" s="273"/>
      <c r="F433" s="273"/>
      <c r="G433" s="273"/>
      <c r="H433" s="273"/>
      <c r="I433" s="273"/>
      <c r="J433" s="273"/>
      <c r="K433" s="273"/>
      <c r="L433" s="274"/>
      <c r="M433" s="115"/>
    </row>
    <row r="434" spans="1:20" ht="15.75">
      <c r="A434" s="96">
        <v>88</v>
      </c>
      <c r="B434" s="102" t="s">
        <v>186</v>
      </c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</row>
    <row r="435" spans="1:20" ht="16.5" customHeight="1">
      <c r="A435" s="96"/>
      <c r="B435" s="266"/>
      <c r="C435" s="267"/>
      <c r="D435" s="267"/>
      <c r="E435" s="267"/>
      <c r="F435" s="267"/>
      <c r="G435" s="267"/>
      <c r="H435" s="267"/>
      <c r="I435" s="267"/>
      <c r="J435" s="267"/>
      <c r="K435" s="267"/>
      <c r="L435" s="268"/>
      <c r="M435" s="114" t="s">
        <v>238</v>
      </c>
      <c r="N435" s="263"/>
      <c r="O435" s="264"/>
      <c r="P435" s="265"/>
      <c r="R435" s="263"/>
      <c r="S435" s="264"/>
      <c r="T435" s="265"/>
    </row>
    <row r="436" spans="1:20" ht="15.75">
      <c r="A436" s="96"/>
      <c r="B436" s="269"/>
      <c r="C436" s="270"/>
      <c r="D436" s="270"/>
      <c r="E436" s="270"/>
      <c r="F436" s="270"/>
      <c r="G436" s="270"/>
      <c r="H436" s="270"/>
      <c r="I436" s="270"/>
      <c r="J436" s="270"/>
      <c r="K436" s="270"/>
      <c r="L436" s="271"/>
      <c r="M436" s="115"/>
    </row>
    <row r="437" spans="1:20" ht="15.75">
      <c r="A437" s="96"/>
      <c r="B437" s="272"/>
      <c r="C437" s="273"/>
      <c r="D437" s="273"/>
      <c r="E437" s="273"/>
      <c r="F437" s="273"/>
      <c r="G437" s="273"/>
      <c r="H437" s="273"/>
      <c r="I437" s="273"/>
      <c r="J437" s="273"/>
      <c r="K437" s="273"/>
      <c r="L437" s="274"/>
      <c r="M437" s="115"/>
    </row>
    <row r="438" spans="1:20" ht="15.75">
      <c r="A438" s="96">
        <v>89</v>
      </c>
      <c r="B438" s="102" t="s">
        <v>314</v>
      </c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</row>
    <row r="439" spans="1:20" ht="16.5" customHeight="1">
      <c r="A439" s="96"/>
      <c r="B439" s="266"/>
      <c r="C439" s="267"/>
      <c r="D439" s="267"/>
      <c r="E439" s="267"/>
      <c r="F439" s="267"/>
      <c r="G439" s="267"/>
      <c r="H439" s="267"/>
      <c r="I439" s="267"/>
      <c r="J439" s="267"/>
      <c r="K439" s="267"/>
      <c r="L439" s="268"/>
      <c r="M439" s="114" t="s">
        <v>238</v>
      </c>
      <c r="N439" s="263"/>
      <c r="O439" s="264"/>
      <c r="P439" s="265"/>
      <c r="R439" s="263"/>
      <c r="S439" s="264"/>
      <c r="T439" s="265"/>
    </row>
    <row r="440" spans="1:20" ht="15.75">
      <c r="A440" s="96"/>
      <c r="B440" s="269"/>
      <c r="C440" s="270"/>
      <c r="D440" s="270"/>
      <c r="E440" s="270"/>
      <c r="F440" s="270"/>
      <c r="G440" s="270"/>
      <c r="H440" s="270"/>
      <c r="I440" s="270"/>
      <c r="J440" s="270"/>
      <c r="K440" s="270"/>
      <c r="L440" s="271"/>
      <c r="M440" s="115"/>
    </row>
    <row r="441" spans="1:20" ht="15.75">
      <c r="A441" s="96"/>
      <c r="B441" s="272"/>
      <c r="C441" s="273"/>
      <c r="D441" s="273"/>
      <c r="E441" s="273"/>
      <c r="F441" s="273"/>
      <c r="G441" s="273"/>
      <c r="H441" s="273"/>
      <c r="I441" s="273"/>
      <c r="J441" s="273"/>
      <c r="K441" s="273"/>
      <c r="L441" s="274"/>
      <c r="M441" s="115"/>
    </row>
    <row r="442" spans="1:20" ht="15.75">
      <c r="A442" s="108" t="s">
        <v>27</v>
      </c>
      <c r="C442" s="108"/>
      <c r="D442" s="108"/>
      <c r="E442" s="108"/>
      <c r="F442" s="108"/>
      <c r="G442" s="108"/>
      <c r="H442" s="108"/>
      <c r="I442" s="108"/>
      <c r="J442" s="108"/>
      <c r="K442" s="108"/>
      <c r="L442" s="108"/>
      <c r="M442" s="108"/>
      <c r="N442" s="108"/>
      <c r="O442" s="108"/>
      <c r="P442" s="108"/>
      <c r="Q442" s="108"/>
      <c r="R442" s="108"/>
      <c r="S442" s="108"/>
      <c r="T442" s="108"/>
    </row>
    <row r="443" spans="1:20" ht="15.75">
      <c r="A443" s="96">
        <v>90</v>
      </c>
      <c r="B443" s="102" t="s">
        <v>464</v>
      </c>
      <c r="C443" s="102"/>
      <c r="D443" s="102"/>
      <c r="E443" s="102"/>
      <c r="F443" s="102"/>
      <c r="G443" s="102"/>
      <c r="H443" s="102"/>
      <c r="I443" s="102"/>
      <c r="J443" s="151"/>
      <c r="K443" s="151"/>
      <c r="L443" s="151"/>
      <c r="M443" s="102"/>
    </row>
    <row r="444" spans="1:20" ht="16.5" customHeight="1">
      <c r="A444" s="96"/>
      <c r="B444" s="266"/>
      <c r="C444" s="267"/>
      <c r="D444" s="267"/>
      <c r="E444" s="267"/>
      <c r="F444" s="267"/>
      <c r="G444" s="267"/>
      <c r="H444" s="267"/>
      <c r="I444" s="267"/>
      <c r="J444" s="267"/>
      <c r="K444" s="267"/>
      <c r="L444" s="268"/>
      <c r="M444" s="114"/>
      <c r="N444" s="263"/>
      <c r="O444" s="264"/>
      <c r="P444" s="265"/>
      <c r="R444" s="263"/>
      <c r="S444" s="264"/>
      <c r="T444" s="265"/>
    </row>
    <row r="445" spans="1:20" ht="15.75">
      <c r="A445" s="96"/>
      <c r="B445" s="269"/>
      <c r="C445" s="270"/>
      <c r="D445" s="270"/>
      <c r="E445" s="270"/>
      <c r="F445" s="270"/>
      <c r="G445" s="270"/>
      <c r="H445" s="270"/>
      <c r="I445" s="270"/>
      <c r="J445" s="270"/>
      <c r="K445" s="270"/>
      <c r="L445" s="271"/>
      <c r="M445" s="115"/>
    </row>
    <row r="446" spans="1:20" ht="15.75">
      <c r="A446" s="96"/>
      <c r="B446" s="272"/>
      <c r="C446" s="273"/>
      <c r="D446" s="273"/>
      <c r="E446" s="273"/>
      <c r="F446" s="273"/>
      <c r="G446" s="273"/>
      <c r="H446" s="273"/>
      <c r="I446" s="273"/>
      <c r="J446" s="273"/>
      <c r="K446" s="273"/>
      <c r="L446" s="274"/>
      <c r="M446" s="115"/>
    </row>
    <row r="447" spans="1:20" ht="15.75">
      <c r="A447" s="96">
        <v>91</v>
      </c>
      <c r="B447" s="102" t="s">
        <v>327</v>
      </c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</row>
    <row r="448" spans="1:20" ht="16.5" customHeight="1">
      <c r="A448" s="96"/>
      <c r="B448" s="266"/>
      <c r="C448" s="267"/>
      <c r="D448" s="267"/>
      <c r="E448" s="267"/>
      <c r="F448" s="267"/>
      <c r="G448" s="267"/>
      <c r="H448" s="267"/>
      <c r="I448" s="267"/>
      <c r="J448" s="267"/>
      <c r="K448" s="267"/>
      <c r="L448" s="268"/>
      <c r="M448" s="114" t="s">
        <v>238</v>
      </c>
      <c r="N448" s="263"/>
      <c r="O448" s="264"/>
      <c r="P448" s="265"/>
      <c r="R448" s="263"/>
      <c r="S448" s="264"/>
      <c r="T448" s="265"/>
    </row>
    <row r="449" spans="1:20" ht="15.75">
      <c r="A449" s="96"/>
      <c r="B449" s="269"/>
      <c r="C449" s="270"/>
      <c r="D449" s="270"/>
      <c r="E449" s="270"/>
      <c r="F449" s="270"/>
      <c r="G449" s="270"/>
      <c r="H449" s="270"/>
      <c r="I449" s="270"/>
      <c r="J449" s="270"/>
      <c r="K449" s="270"/>
      <c r="L449" s="271"/>
      <c r="M449" s="115"/>
    </row>
    <row r="450" spans="1:20" ht="15.75">
      <c r="A450" s="96"/>
      <c r="B450" s="272"/>
      <c r="C450" s="273"/>
      <c r="D450" s="273"/>
      <c r="E450" s="273"/>
      <c r="F450" s="273"/>
      <c r="G450" s="273"/>
      <c r="H450" s="273"/>
      <c r="I450" s="273"/>
      <c r="J450" s="273"/>
      <c r="K450" s="273"/>
      <c r="L450" s="274"/>
      <c r="M450" s="115"/>
    </row>
    <row r="451" spans="1:20" ht="15.75">
      <c r="A451" s="96">
        <v>92</v>
      </c>
      <c r="B451" s="102" t="s">
        <v>330</v>
      </c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</row>
    <row r="452" spans="1:20" ht="16.5" customHeight="1">
      <c r="A452" s="96"/>
      <c r="B452" s="266"/>
      <c r="C452" s="267"/>
      <c r="D452" s="267"/>
      <c r="E452" s="267"/>
      <c r="F452" s="267"/>
      <c r="G452" s="267"/>
      <c r="H452" s="267"/>
      <c r="I452" s="267"/>
      <c r="J452" s="267"/>
      <c r="K452" s="267"/>
      <c r="L452" s="268"/>
      <c r="M452" s="114" t="s">
        <v>238</v>
      </c>
      <c r="N452" s="263"/>
      <c r="O452" s="264"/>
      <c r="P452" s="265"/>
      <c r="R452" s="263"/>
      <c r="S452" s="264"/>
      <c r="T452" s="265"/>
    </row>
    <row r="453" spans="1:20" ht="15.75">
      <c r="A453" s="96"/>
      <c r="B453" s="269"/>
      <c r="C453" s="270"/>
      <c r="D453" s="270"/>
      <c r="E453" s="270"/>
      <c r="F453" s="270"/>
      <c r="G453" s="270"/>
      <c r="H453" s="270"/>
      <c r="I453" s="270"/>
      <c r="J453" s="270"/>
      <c r="K453" s="270"/>
      <c r="L453" s="271"/>
      <c r="M453" s="114"/>
    </row>
    <row r="454" spans="1:20" ht="15.75">
      <c r="A454" s="96"/>
      <c r="B454" s="272"/>
      <c r="C454" s="273"/>
      <c r="D454" s="273"/>
      <c r="E454" s="273"/>
      <c r="F454" s="273"/>
      <c r="G454" s="273"/>
      <c r="H454" s="273"/>
      <c r="I454" s="273"/>
      <c r="J454" s="273"/>
      <c r="K454" s="273"/>
      <c r="L454" s="274"/>
      <c r="M454" s="115"/>
    </row>
    <row r="455" spans="1:20" ht="15.75">
      <c r="A455" s="96">
        <v>93</v>
      </c>
      <c r="B455" s="102" t="s">
        <v>311</v>
      </c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</row>
    <row r="456" spans="1:20" ht="16.5" customHeight="1">
      <c r="A456" s="96"/>
      <c r="B456" s="266"/>
      <c r="C456" s="267"/>
      <c r="D456" s="267"/>
      <c r="E456" s="267"/>
      <c r="F456" s="267"/>
      <c r="G456" s="267"/>
      <c r="H456" s="267"/>
      <c r="I456" s="267"/>
      <c r="J456" s="267"/>
      <c r="K456" s="267"/>
      <c r="L456" s="268"/>
      <c r="M456" s="114" t="s">
        <v>238</v>
      </c>
      <c r="N456" s="263"/>
      <c r="O456" s="264"/>
      <c r="P456" s="265"/>
      <c r="R456" s="263"/>
      <c r="S456" s="264"/>
      <c r="T456" s="265"/>
    </row>
    <row r="457" spans="1:20" ht="15.75">
      <c r="A457" s="96"/>
      <c r="B457" s="269"/>
      <c r="C457" s="270"/>
      <c r="D457" s="270"/>
      <c r="E457" s="270"/>
      <c r="F457" s="270"/>
      <c r="G457" s="270"/>
      <c r="H457" s="270"/>
      <c r="I457" s="270"/>
      <c r="J457" s="270"/>
      <c r="K457" s="270"/>
      <c r="L457" s="271"/>
      <c r="M457" s="115"/>
    </row>
    <row r="458" spans="1:20" ht="15.75">
      <c r="A458" s="96"/>
      <c r="B458" s="272"/>
      <c r="C458" s="273"/>
      <c r="D458" s="273"/>
      <c r="E458" s="273"/>
      <c r="F458" s="273"/>
      <c r="G458" s="273"/>
      <c r="H458" s="273"/>
      <c r="I458" s="273"/>
      <c r="J458" s="273"/>
      <c r="K458" s="273"/>
      <c r="L458" s="274"/>
      <c r="M458" s="115"/>
    </row>
    <row r="459" spans="1:20" ht="15.75">
      <c r="A459" s="108" t="s">
        <v>331</v>
      </c>
      <c r="C459" s="108"/>
      <c r="D459" s="108"/>
      <c r="E459" s="108"/>
      <c r="F459" s="108"/>
      <c r="G459" s="108"/>
      <c r="H459" s="108"/>
      <c r="I459" s="108"/>
      <c r="J459" s="108"/>
      <c r="K459" s="108"/>
      <c r="L459" s="108"/>
      <c r="M459" s="108"/>
      <c r="N459" s="108"/>
      <c r="O459" s="108"/>
      <c r="P459" s="108"/>
      <c r="Q459" s="108"/>
      <c r="R459" s="108"/>
      <c r="S459" s="108"/>
      <c r="T459" s="108"/>
    </row>
    <row r="460" spans="1:20" ht="15.75">
      <c r="A460" s="96">
        <v>94</v>
      </c>
      <c r="B460" s="102" t="s">
        <v>468</v>
      </c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</row>
    <row r="461" spans="1:20" ht="16.5" customHeight="1">
      <c r="A461" s="96"/>
      <c r="B461" s="266"/>
      <c r="C461" s="267"/>
      <c r="D461" s="267"/>
      <c r="E461" s="267"/>
      <c r="F461" s="267"/>
      <c r="G461" s="267"/>
      <c r="H461" s="267"/>
      <c r="I461" s="267"/>
      <c r="J461" s="267"/>
      <c r="K461" s="267"/>
      <c r="L461" s="268"/>
      <c r="M461" s="114" t="s">
        <v>238</v>
      </c>
      <c r="N461" s="263"/>
      <c r="O461" s="264"/>
      <c r="P461" s="265"/>
      <c r="R461" s="263"/>
      <c r="S461" s="264"/>
      <c r="T461" s="265"/>
    </row>
    <row r="462" spans="1:20" ht="15.75">
      <c r="A462" s="96"/>
      <c r="B462" s="269"/>
      <c r="C462" s="270"/>
      <c r="D462" s="270"/>
      <c r="E462" s="270"/>
      <c r="F462" s="270"/>
      <c r="G462" s="270"/>
      <c r="H462" s="270"/>
      <c r="I462" s="270"/>
      <c r="J462" s="270"/>
      <c r="K462" s="270"/>
      <c r="L462" s="271"/>
      <c r="M462" s="115"/>
    </row>
    <row r="463" spans="1:20" ht="15.75">
      <c r="A463" s="96"/>
      <c r="B463" s="272"/>
      <c r="C463" s="273"/>
      <c r="D463" s="273"/>
      <c r="E463" s="273"/>
      <c r="F463" s="273"/>
      <c r="G463" s="273"/>
      <c r="H463" s="273"/>
      <c r="I463" s="273"/>
      <c r="J463" s="273"/>
      <c r="K463" s="273"/>
      <c r="L463" s="274"/>
      <c r="M463" s="115"/>
    </row>
    <row r="464" spans="1:20" ht="15.75">
      <c r="A464" s="96">
        <v>95</v>
      </c>
      <c r="B464" s="102" t="s">
        <v>312</v>
      </c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</row>
    <row r="465" spans="1:20" ht="16.5" customHeight="1">
      <c r="A465" s="96"/>
      <c r="B465" s="266"/>
      <c r="C465" s="267"/>
      <c r="D465" s="267"/>
      <c r="E465" s="267"/>
      <c r="F465" s="267"/>
      <c r="G465" s="267"/>
      <c r="H465" s="267"/>
      <c r="I465" s="267"/>
      <c r="J465" s="267"/>
      <c r="K465" s="267"/>
      <c r="L465" s="268"/>
      <c r="M465" s="114" t="s">
        <v>238</v>
      </c>
      <c r="N465" s="263"/>
      <c r="O465" s="264"/>
      <c r="P465" s="265"/>
      <c r="R465" s="263"/>
      <c r="S465" s="264"/>
      <c r="T465" s="265"/>
    </row>
    <row r="466" spans="1:20" ht="15.75">
      <c r="A466" s="96"/>
      <c r="B466" s="269"/>
      <c r="C466" s="270"/>
      <c r="D466" s="270"/>
      <c r="E466" s="270"/>
      <c r="F466" s="270"/>
      <c r="G466" s="270"/>
      <c r="H466" s="270"/>
      <c r="I466" s="270"/>
      <c r="J466" s="270"/>
      <c r="K466" s="270"/>
      <c r="L466" s="271"/>
      <c r="M466" s="115"/>
    </row>
    <row r="467" spans="1:20" ht="15.75">
      <c r="A467" s="96"/>
      <c r="B467" s="272"/>
      <c r="C467" s="273"/>
      <c r="D467" s="273"/>
      <c r="E467" s="273"/>
      <c r="F467" s="273"/>
      <c r="G467" s="273"/>
      <c r="H467" s="273"/>
      <c r="I467" s="273"/>
      <c r="J467" s="273"/>
      <c r="K467" s="273"/>
      <c r="L467" s="274"/>
      <c r="M467" s="115"/>
    </row>
    <row r="468" spans="1:20" ht="15.75">
      <c r="A468" s="96">
        <v>96</v>
      </c>
      <c r="B468" s="102" t="s">
        <v>319</v>
      </c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</row>
    <row r="469" spans="1:20" ht="16.5" customHeight="1">
      <c r="A469" s="96"/>
      <c r="B469" s="266"/>
      <c r="C469" s="267"/>
      <c r="D469" s="267"/>
      <c r="E469" s="267"/>
      <c r="F469" s="267"/>
      <c r="G469" s="267"/>
      <c r="H469" s="267"/>
      <c r="I469" s="267"/>
      <c r="J469" s="267"/>
      <c r="K469" s="267"/>
      <c r="L469" s="268"/>
      <c r="M469" s="114" t="s">
        <v>238</v>
      </c>
      <c r="N469" s="263"/>
      <c r="O469" s="264"/>
      <c r="P469" s="265"/>
      <c r="R469" s="263"/>
      <c r="S469" s="264"/>
      <c r="T469" s="265"/>
    </row>
    <row r="470" spans="1:20" ht="15.75">
      <c r="A470" s="96"/>
      <c r="B470" s="269"/>
      <c r="C470" s="270"/>
      <c r="D470" s="270"/>
      <c r="E470" s="270"/>
      <c r="F470" s="270"/>
      <c r="G470" s="270"/>
      <c r="H470" s="270"/>
      <c r="I470" s="270"/>
      <c r="J470" s="270"/>
      <c r="K470" s="270"/>
      <c r="L470" s="271"/>
      <c r="M470" s="115"/>
    </row>
    <row r="471" spans="1:20" ht="15.75">
      <c r="A471" s="96"/>
      <c r="B471" s="272"/>
      <c r="C471" s="273"/>
      <c r="D471" s="273"/>
      <c r="E471" s="273"/>
      <c r="F471" s="273"/>
      <c r="G471" s="273"/>
      <c r="H471" s="273"/>
      <c r="I471" s="273"/>
      <c r="J471" s="273"/>
      <c r="K471" s="273"/>
      <c r="L471" s="274"/>
      <c r="M471" s="115"/>
    </row>
    <row r="472" spans="1:20" ht="15.75">
      <c r="A472" s="128" t="s">
        <v>316</v>
      </c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</row>
    <row r="473" spans="1:20" ht="15.75">
      <c r="A473" s="96">
        <v>97</v>
      </c>
      <c r="B473" s="102" t="s">
        <v>315</v>
      </c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</row>
    <row r="474" spans="1:20" ht="16.5" customHeight="1">
      <c r="A474" s="129"/>
      <c r="B474" s="266"/>
      <c r="C474" s="267"/>
      <c r="D474" s="267"/>
      <c r="E474" s="267"/>
      <c r="F474" s="267"/>
      <c r="G474" s="267"/>
      <c r="H474" s="267"/>
      <c r="I474" s="267"/>
      <c r="J474" s="267"/>
      <c r="K474" s="267"/>
      <c r="L474" s="268"/>
      <c r="M474" s="114" t="s">
        <v>238</v>
      </c>
      <c r="N474" s="263"/>
      <c r="O474" s="264"/>
      <c r="P474" s="265"/>
      <c r="R474" s="263"/>
      <c r="S474" s="264"/>
      <c r="T474" s="265"/>
    </row>
    <row r="475" spans="1:20" ht="15.75">
      <c r="A475" s="130"/>
      <c r="B475" s="269"/>
      <c r="C475" s="270"/>
      <c r="D475" s="270"/>
      <c r="E475" s="270"/>
      <c r="F475" s="270"/>
      <c r="G475" s="270"/>
      <c r="H475" s="270"/>
      <c r="I475" s="270"/>
      <c r="J475" s="270"/>
      <c r="K475" s="270"/>
      <c r="L475" s="271"/>
      <c r="M475" s="115"/>
    </row>
    <row r="476" spans="1:20" ht="15" customHeight="1">
      <c r="A476" s="131"/>
      <c r="B476" s="272"/>
      <c r="C476" s="273"/>
      <c r="D476" s="273"/>
      <c r="E476" s="273"/>
      <c r="F476" s="273"/>
      <c r="G476" s="273"/>
      <c r="H476" s="273"/>
      <c r="I476" s="273"/>
      <c r="J476" s="273"/>
      <c r="K476" s="273"/>
      <c r="L476" s="274"/>
      <c r="M476" s="115"/>
    </row>
    <row r="477" spans="1:20" ht="15.75">
      <c r="A477" s="96">
        <v>98</v>
      </c>
      <c r="B477" s="102" t="s">
        <v>179</v>
      </c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</row>
    <row r="478" spans="1:20" ht="16.5" customHeight="1">
      <c r="A478" s="129"/>
      <c r="B478" s="266"/>
      <c r="C478" s="267"/>
      <c r="D478" s="267"/>
      <c r="E478" s="267"/>
      <c r="F478" s="267"/>
      <c r="G478" s="267"/>
      <c r="H478" s="267"/>
      <c r="I478" s="267"/>
      <c r="J478" s="267"/>
      <c r="K478" s="267"/>
      <c r="L478" s="268"/>
      <c r="M478" s="114" t="s">
        <v>238</v>
      </c>
      <c r="N478" s="263"/>
      <c r="O478" s="264"/>
      <c r="P478" s="265"/>
      <c r="R478" s="263"/>
      <c r="S478" s="264"/>
      <c r="T478" s="265"/>
    </row>
    <row r="479" spans="1:20" ht="15.75">
      <c r="A479" s="130"/>
      <c r="B479" s="269"/>
      <c r="C479" s="270"/>
      <c r="D479" s="270"/>
      <c r="E479" s="270"/>
      <c r="F479" s="270"/>
      <c r="G479" s="270"/>
      <c r="H479" s="270"/>
      <c r="I479" s="270"/>
      <c r="J479" s="270"/>
      <c r="K479" s="270"/>
      <c r="L479" s="271"/>
      <c r="M479" s="115"/>
    </row>
    <row r="480" spans="1:20" ht="15" customHeight="1">
      <c r="A480" s="131"/>
      <c r="B480" s="272"/>
      <c r="C480" s="273"/>
      <c r="D480" s="273"/>
      <c r="E480" s="273"/>
      <c r="F480" s="273"/>
      <c r="G480" s="273"/>
      <c r="H480" s="273"/>
      <c r="I480" s="273"/>
      <c r="J480" s="273"/>
      <c r="K480" s="273"/>
      <c r="L480" s="274"/>
      <c r="M480" s="115"/>
    </row>
    <row r="481" spans="1:20" ht="15.75">
      <c r="A481" s="96">
        <v>99</v>
      </c>
      <c r="B481" s="102" t="s">
        <v>177</v>
      </c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</row>
    <row r="482" spans="1:20" ht="16.5" customHeight="1">
      <c r="A482" s="129"/>
      <c r="B482" s="266"/>
      <c r="C482" s="267"/>
      <c r="D482" s="267"/>
      <c r="E482" s="267"/>
      <c r="F482" s="267"/>
      <c r="G482" s="267"/>
      <c r="H482" s="267"/>
      <c r="I482" s="267"/>
      <c r="J482" s="267"/>
      <c r="K482" s="267"/>
      <c r="L482" s="268"/>
      <c r="M482" s="114" t="s">
        <v>238</v>
      </c>
      <c r="N482" s="263"/>
      <c r="O482" s="264"/>
      <c r="P482" s="265"/>
      <c r="R482" s="263"/>
      <c r="S482" s="264"/>
      <c r="T482" s="265"/>
    </row>
    <row r="483" spans="1:20" ht="15.75">
      <c r="A483" s="130"/>
      <c r="B483" s="269"/>
      <c r="C483" s="270"/>
      <c r="D483" s="270"/>
      <c r="E483" s="270"/>
      <c r="F483" s="270"/>
      <c r="G483" s="270"/>
      <c r="H483" s="270"/>
      <c r="I483" s="270"/>
      <c r="J483" s="270"/>
      <c r="K483" s="270"/>
      <c r="L483" s="271"/>
      <c r="M483" s="115"/>
    </row>
    <row r="484" spans="1:20" ht="15" customHeight="1">
      <c r="A484" s="131"/>
      <c r="B484" s="272"/>
      <c r="C484" s="273"/>
      <c r="D484" s="273"/>
      <c r="E484" s="273"/>
      <c r="F484" s="273"/>
      <c r="G484" s="273"/>
      <c r="H484" s="273"/>
      <c r="I484" s="273"/>
      <c r="J484" s="273"/>
      <c r="K484" s="273"/>
      <c r="L484" s="274"/>
      <c r="M484" s="115"/>
    </row>
    <row r="485" spans="1:20" ht="15.75">
      <c r="A485" s="96">
        <v>100</v>
      </c>
      <c r="B485" s="102" t="s">
        <v>318</v>
      </c>
      <c r="C485" s="102"/>
      <c r="D485" s="102"/>
      <c r="E485" s="102"/>
      <c r="F485" s="102"/>
      <c r="G485" s="102"/>
      <c r="H485" s="102"/>
      <c r="I485" s="102"/>
      <c r="J485" s="151"/>
      <c r="K485" s="151"/>
      <c r="L485" s="151"/>
      <c r="M485" s="102"/>
    </row>
    <row r="486" spans="1:20" ht="16.5" customHeight="1">
      <c r="A486" s="129"/>
      <c r="B486" s="266"/>
      <c r="C486" s="267"/>
      <c r="D486" s="267"/>
      <c r="E486" s="267"/>
      <c r="F486" s="267"/>
      <c r="G486" s="267"/>
      <c r="H486" s="267"/>
      <c r="I486" s="267"/>
      <c r="J486" s="267"/>
      <c r="K486" s="267"/>
      <c r="L486" s="268"/>
      <c r="M486" s="114" t="s">
        <v>238</v>
      </c>
      <c r="N486" s="263"/>
      <c r="O486" s="264"/>
      <c r="P486" s="265"/>
      <c r="R486" s="263"/>
      <c r="S486" s="264"/>
      <c r="T486" s="265"/>
    </row>
    <row r="487" spans="1:20" ht="15.75">
      <c r="A487" s="130"/>
      <c r="B487" s="269"/>
      <c r="C487" s="270"/>
      <c r="D487" s="270"/>
      <c r="E487" s="270"/>
      <c r="F487" s="270"/>
      <c r="G487" s="270"/>
      <c r="H487" s="270"/>
      <c r="I487" s="270"/>
      <c r="J487" s="270"/>
      <c r="K487" s="270"/>
      <c r="L487" s="271"/>
      <c r="M487" s="115"/>
    </row>
    <row r="488" spans="1:20" ht="15.75">
      <c r="A488" s="96"/>
      <c r="B488" s="272"/>
      <c r="C488" s="273"/>
      <c r="D488" s="273"/>
      <c r="E488" s="273"/>
      <c r="F488" s="273"/>
      <c r="G488" s="273"/>
      <c r="H488" s="273"/>
      <c r="I488" s="273"/>
      <c r="J488" s="273"/>
      <c r="K488" s="273"/>
      <c r="L488" s="274"/>
      <c r="M488" s="115"/>
    </row>
    <row r="489" spans="1:20" ht="15.75">
      <c r="A489" s="96">
        <v>101</v>
      </c>
      <c r="B489" s="102" t="s">
        <v>332</v>
      </c>
      <c r="C489" s="102"/>
      <c r="D489" s="102"/>
      <c r="E489" s="102"/>
      <c r="F489" s="102"/>
      <c r="G489" s="102"/>
      <c r="H489" s="102"/>
      <c r="I489" s="102"/>
    </row>
    <row r="490" spans="1:20" ht="16.5" customHeight="1">
      <c r="A490" s="96"/>
      <c r="B490" s="266"/>
      <c r="C490" s="267"/>
      <c r="D490" s="267"/>
      <c r="E490" s="267"/>
      <c r="F490" s="267"/>
      <c r="G490" s="267"/>
      <c r="H490" s="267"/>
      <c r="I490" s="267"/>
      <c r="J490" s="267"/>
      <c r="K490" s="267"/>
      <c r="L490" s="268"/>
      <c r="M490" s="114" t="s">
        <v>238</v>
      </c>
      <c r="N490" s="263"/>
      <c r="O490" s="264"/>
      <c r="P490" s="265"/>
      <c r="R490" s="263"/>
      <c r="S490" s="264"/>
      <c r="T490" s="265"/>
    </row>
    <row r="491" spans="1:20" ht="15.75">
      <c r="A491" s="96"/>
      <c r="B491" s="269"/>
      <c r="C491" s="270"/>
      <c r="D491" s="270"/>
      <c r="E491" s="270"/>
      <c r="F491" s="270"/>
      <c r="G491" s="270"/>
      <c r="H491" s="270"/>
      <c r="I491" s="270"/>
      <c r="J491" s="270"/>
      <c r="K491" s="270"/>
      <c r="L491" s="271"/>
      <c r="M491" s="115"/>
    </row>
    <row r="492" spans="1:20" ht="15.75">
      <c r="A492" s="96"/>
      <c r="B492" s="272"/>
      <c r="C492" s="273"/>
      <c r="D492" s="273"/>
      <c r="E492" s="273"/>
      <c r="F492" s="273"/>
      <c r="G492" s="273"/>
      <c r="H492" s="273"/>
      <c r="I492" s="273"/>
      <c r="J492" s="273"/>
      <c r="K492" s="273"/>
      <c r="L492" s="274"/>
      <c r="M492" s="115"/>
    </row>
    <row r="493" spans="1:20" ht="15.75">
      <c r="A493" s="96">
        <v>102</v>
      </c>
      <c r="B493" s="102" t="s">
        <v>313</v>
      </c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</row>
    <row r="494" spans="1:20" ht="16.5" customHeight="1">
      <c r="A494" s="96"/>
      <c r="B494" s="266"/>
      <c r="C494" s="267"/>
      <c r="D494" s="267"/>
      <c r="E494" s="267"/>
      <c r="F494" s="267"/>
      <c r="G494" s="267"/>
      <c r="H494" s="267"/>
      <c r="I494" s="267"/>
      <c r="J494" s="267"/>
      <c r="K494" s="267"/>
      <c r="L494" s="268"/>
      <c r="M494" s="114" t="s">
        <v>238</v>
      </c>
      <c r="N494" s="263"/>
      <c r="O494" s="264"/>
      <c r="P494" s="265"/>
      <c r="R494" s="263"/>
      <c r="S494" s="264"/>
      <c r="T494" s="265"/>
    </row>
    <row r="495" spans="1:20" ht="15.75">
      <c r="A495" s="130"/>
      <c r="B495" s="269"/>
      <c r="C495" s="270"/>
      <c r="D495" s="270"/>
      <c r="E495" s="270"/>
      <c r="F495" s="270"/>
      <c r="G495" s="270"/>
      <c r="H495" s="270"/>
      <c r="I495" s="270"/>
      <c r="J495" s="270"/>
      <c r="K495" s="270"/>
      <c r="L495" s="271"/>
      <c r="M495" s="115"/>
    </row>
    <row r="496" spans="1:20" ht="15" customHeight="1">
      <c r="A496" s="131"/>
      <c r="B496" s="272"/>
      <c r="C496" s="273"/>
      <c r="D496" s="273"/>
      <c r="E496" s="273"/>
      <c r="F496" s="273"/>
      <c r="G496" s="273"/>
      <c r="H496" s="273"/>
      <c r="I496" s="273"/>
      <c r="J496" s="273"/>
      <c r="K496" s="273"/>
      <c r="L496" s="274"/>
      <c r="M496" s="115"/>
    </row>
    <row r="497" spans="1:20" ht="15.75">
      <c r="A497" s="96">
        <v>103</v>
      </c>
      <c r="B497" s="102" t="s">
        <v>178</v>
      </c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</row>
    <row r="498" spans="1:20" ht="16.5" customHeight="1">
      <c r="A498" s="129"/>
      <c r="B498" s="266"/>
      <c r="C498" s="267"/>
      <c r="D498" s="267"/>
      <c r="E498" s="267"/>
      <c r="F498" s="267"/>
      <c r="G498" s="267"/>
      <c r="H498" s="267"/>
      <c r="I498" s="267"/>
      <c r="J498" s="267"/>
      <c r="K498" s="267"/>
      <c r="L498" s="268"/>
      <c r="M498" s="114" t="s">
        <v>238</v>
      </c>
      <c r="N498" s="263"/>
      <c r="O498" s="264"/>
      <c r="P498" s="265"/>
      <c r="R498" s="263"/>
      <c r="S498" s="264"/>
      <c r="T498" s="265"/>
    </row>
    <row r="499" spans="1:20" ht="15.75">
      <c r="A499" s="130"/>
      <c r="B499" s="269"/>
      <c r="C499" s="270"/>
      <c r="D499" s="270"/>
      <c r="E499" s="270"/>
      <c r="F499" s="270"/>
      <c r="G499" s="270"/>
      <c r="H499" s="270"/>
      <c r="I499" s="270"/>
      <c r="J499" s="270"/>
      <c r="K499" s="270"/>
      <c r="L499" s="271"/>
      <c r="M499" s="115"/>
    </row>
    <row r="500" spans="1:20" ht="15" customHeight="1">
      <c r="A500" s="131"/>
      <c r="B500" s="272"/>
      <c r="C500" s="273"/>
      <c r="D500" s="273"/>
      <c r="E500" s="273"/>
      <c r="F500" s="273"/>
      <c r="G500" s="273"/>
      <c r="H500" s="273"/>
      <c r="I500" s="273"/>
      <c r="J500" s="273"/>
      <c r="K500" s="273"/>
      <c r="L500" s="274"/>
      <c r="M500" s="115"/>
    </row>
    <row r="501" spans="1:20" ht="15.75">
      <c r="A501" s="96">
        <v>104</v>
      </c>
      <c r="B501" s="102" t="s">
        <v>317</v>
      </c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</row>
    <row r="502" spans="1:20" ht="16.5" customHeight="1">
      <c r="A502" s="129"/>
      <c r="B502" s="266"/>
      <c r="C502" s="267"/>
      <c r="D502" s="267"/>
      <c r="E502" s="267"/>
      <c r="F502" s="267"/>
      <c r="G502" s="267"/>
      <c r="H502" s="267"/>
      <c r="I502" s="267"/>
      <c r="J502" s="267"/>
      <c r="K502" s="267"/>
      <c r="L502" s="268"/>
      <c r="M502" s="114" t="s">
        <v>238</v>
      </c>
      <c r="N502" s="263"/>
      <c r="O502" s="264"/>
      <c r="P502" s="265"/>
      <c r="R502" s="263"/>
      <c r="S502" s="264"/>
      <c r="T502" s="265"/>
    </row>
    <row r="503" spans="1:20" ht="15.75">
      <c r="A503" s="130"/>
      <c r="B503" s="269"/>
      <c r="C503" s="270"/>
      <c r="D503" s="270"/>
      <c r="E503" s="270"/>
      <c r="F503" s="270"/>
      <c r="G503" s="270"/>
      <c r="H503" s="270"/>
      <c r="I503" s="270"/>
      <c r="J503" s="270"/>
      <c r="K503" s="270"/>
      <c r="L503" s="271"/>
      <c r="M503" s="115"/>
    </row>
    <row r="504" spans="1:20" ht="15" customHeight="1">
      <c r="A504" s="131"/>
      <c r="B504" s="272"/>
      <c r="C504" s="273"/>
      <c r="D504" s="273"/>
      <c r="E504" s="273"/>
      <c r="F504" s="273"/>
      <c r="G504" s="273"/>
      <c r="H504" s="273"/>
      <c r="I504" s="273"/>
      <c r="J504" s="273"/>
      <c r="K504" s="273"/>
      <c r="L504" s="274"/>
      <c r="M504" s="115"/>
    </row>
    <row r="505" spans="1:20" ht="15.75">
      <c r="A505" s="96">
        <v>105</v>
      </c>
      <c r="B505" s="102" t="s">
        <v>599</v>
      </c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</row>
    <row r="506" spans="1:20" ht="16.5" customHeight="1">
      <c r="A506" s="129"/>
      <c r="B506" s="266"/>
      <c r="C506" s="267"/>
      <c r="D506" s="267"/>
      <c r="E506" s="267"/>
      <c r="F506" s="267"/>
      <c r="G506" s="267"/>
      <c r="H506" s="267"/>
      <c r="I506" s="267"/>
      <c r="J506" s="267"/>
      <c r="K506" s="267"/>
      <c r="L506" s="268"/>
      <c r="M506" s="114" t="s">
        <v>238</v>
      </c>
      <c r="N506" s="263"/>
      <c r="O506" s="264"/>
      <c r="P506" s="265"/>
      <c r="R506" s="263"/>
      <c r="S506" s="264"/>
      <c r="T506" s="265"/>
    </row>
    <row r="507" spans="1:20" ht="15.75">
      <c r="A507" s="130"/>
      <c r="B507" s="269"/>
      <c r="C507" s="270"/>
      <c r="D507" s="270"/>
      <c r="E507" s="270"/>
      <c r="F507" s="270"/>
      <c r="G507" s="270"/>
      <c r="H507" s="270"/>
      <c r="I507" s="270"/>
      <c r="J507" s="270"/>
      <c r="K507" s="270"/>
      <c r="L507" s="271"/>
      <c r="M507" s="115"/>
    </row>
    <row r="508" spans="1:20" ht="15" customHeight="1">
      <c r="A508" s="131"/>
      <c r="B508" s="272"/>
      <c r="C508" s="273"/>
      <c r="D508" s="273"/>
      <c r="E508" s="273"/>
      <c r="F508" s="273"/>
      <c r="G508" s="273"/>
      <c r="H508" s="273"/>
      <c r="I508" s="273"/>
      <c r="J508" s="273"/>
      <c r="K508" s="273"/>
      <c r="L508" s="274"/>
      <c r="M508" s="115"/>
    </row>
    <row r="509" spans="1:20" ht="18">
      <c r="A509" s="105" t="s">
        <v>321</v>
      </c>
      <c r="B509" s="106"/>
      <c r="C509" s="106"/>
      <c r="D509" s="106"/>
      <c r="E509" s="106"/>
      <c r="F509" s="106"/>
      <c r="G509" s="106"/>
      <c r="H509" s="106"/>
      <c r="I509" s="106"/>
      <c r="J509" s="102"/>
      <c r="K509" s="102"/>
      <c r="L509" s="102"/>
      <c r="M509" s="295"/>
      <c r="N509" s="295"/>
      <c r="O509" s="295"/>
      <c r="P509" s="295"/>
      <c r="Q509" s="295"/>
      <c r="R509" s="295"/>
      <c r="S509" s="295"/>
      <c r="T509" s="151"/>
    </row>
    <row r="510" spans="1:20" ht="18">
      <c r="A510" s="108" t="s">
        <v>378</v>
      </c>
      <c r="B510" s="124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06"/>
      <c r="R510" s="106"/>
      <c r="S510" s="106"/>
      <c r="T510" s="106"/>
    </row>
    <row r="511" spans="1:20" ht="15.75">
      <c r="A511" s="100">
        <v>106</v>
      </c>
      <c r="B511" s="132" t="s">
        <v>377</v>
      </c>
      <c r="C511" s="118"/>
      <c r="D511" s="118"/>
      <c r="E511" s="118"/>
      <c r="F511" s="118"/>
      <c r="G511" s="118"/>
      <c r="H511" s="118"/>
      <c r="I511" s="118"/>
    </row>
    <row r="512" spans="1:20" ht="16.5" customHeight="1">
      <c r="A512" s="100"/>
      <c r="B512" s="266"/>
      <c r="C512" s="267"/>
      <c r="D512" s="267"/>
      <c r="E512" s="267"/>
      <c r="F512" s="267"/>
      <c r="G512" s="267"/>
      <c r="H512" s="267"/>
      <c r="I512" s="267"/>
      <c r="J512" s="267"/>
      <c r="K512" s="267"/>
      <c r="L512" s="268"/>
      <c r="M512" s="114" t="s">
        <v>227</v>
      </c>
      <c r="N512" s="263"/>
      <c r="O512" s="264"/>
      <c r="P512" s="265"/>
      <c r="R512" s="263"/>
      <c r="S512" s="264"/>
      <c r="T512" s="265"/>
    </row>
    <row r="513" spans="1:20" ht="15.75">
      <c r="A513" s="100"/>
      <c r="B513" s="269"/>
      <c r="C513" s="270"/>
      <c r="D513" s="270"/>
      <c r="E513" s="270"/>
      <c r="F513" s="270"/>
      <c r="G513" s="270"/>
      <c r="H513" s="270"/>
      <c r="I513" s="270"/>
      <c r="J513" s="270"/>
      <c r="K513" s="270"/>
      <c r="L513" s="271"/>
      <c r="M513" s="115" t="s">
        <v>228</v>
      </c>
      <c r="N513" s="263"/>
      <c r="O513" s="264"/>
      <c r="P513" s="265"/>
      <c r="R513" s="263"/>
      <c r="S513" s="264"/>
      <c r="T513" s="265"/>
    </row>
    <row r="514" spans="1:20" ht="15.75">
      <c r="A514" s="100"/>
      <c r="B514" s="272"/>
      <c r="C514" s="273"/>
      <c r="D514" s="273"/>
      <c r="E514" s="273"/>
      <c r="F514" s="273"/>
      <c r="G514" s="273"/>
      <c r="H514" s="273"/>
      <c r="I514" s="273"/>
      <c r="J514" s="273"/>
      <c r="K514" s="273"/>
      <c r="L514" s="274"/>
      <c r="M514" s="115" t="s">
        <v>229</v>
      </c>
      <c r="N514" s="263"/>
      <c r="O514" s="264"/>
      <c r="P514" s="265"/>
      <c r="R514" s="263"/>
      <c r="S514" s="264"/>
      <c r="T514" s="265"/>
    </row>
    <row r="515" spans="1:20" ht="15.75">
      <c r="A515" s="100">
        <v>107</v>
      </c>
      <c r="B515" s="118" t="s">
        <v>379</v>
      </c>
      <c r="C515" s="118"/>
      <c r="D515" s="118"/>
      <c r="E515" s="118"/>
      <c r="F515" s="118"/>
      <c r="G515" s="118"/>
      <c r="H515" s="118"/>
      <c r="I515" s="118"/>
    </row>
    <row r="516" spans="1:20" ht="16.5" customHeight="1">
      <c r="A516" s="100"/>
      <c r="B516" s="266"/>
      <c r="C516" s="267"/>
      <c r="D516" s="267"/>
      <c r="E516" s="267"/>
      <c r="F516" s="267"/>
      <c r="G516" s="267"/>
      <c r="H516" s="267"/>
      <c r="I516" s="267"/>
      <c r="J516" s="267"/>
      <c r="K516" s="267"/>
      <c r="L516" s="268"/>
      <c r="M516" s="114" t="s">
        <v>227</v>
      </c>
      <c r="N516" s="263"/>
      <c r="O516" s="264"/>
      <c r="P516" s="265"/>
      <c r="R516" s="263"/>
      <c r="S516" s="264"/>
      <c r="T516" s="265"/>
    </row>
    <row r="517" spans="1:20" ht="15.75">
      <c r="A517" s="100"/>
      <c r="B517" s="269"/>
      <c r="C517" s="270"/>
      <c r="D517" s="270"/>
      <c r="E517" s="270"/>
      <c r="F517" s="270"/>
      <c r="G517" s="270"/>
      <c r="H517" s="270"/>
      <c r="I517" s="270"/>
      <c r="J517" s="270"/>
      <c r="K517" s="270"/>
      <c r="L517" s="271"/>
      <c r="M517" s="115" t="s">
        <v>228</v>
      </c>
      <c r="N517" s="263"/>
      <c r="O517" s="264"/>
      <c r="P517" s="265"/>
      <c r="R517" s="263"/>
      <c r="S517" s="264"/>
      <c r="T517" s="265"/>
    </row>
    <row r="518" spans="1:20" ht="15.75">
      <c r="A518" s="100"/>
      <c r="B518" s="272"/>
      <c r="C518" s="273"/>
      <c r="D518" s="273"/>
      <c r="E518" s="273"/>
      <c r="F518" s="273"/>
      <c r="G518" s="273"/>
      <c r="H518" s="273"/>
      <c r="I518" s="273"/>
      <c r="J518" s="273"/>
      <c r="K518" s="273"/>
      <c r="L518" s="274"/>
      <c r="M518" s="115" t="s">
        <v>229</v>
      </c>
      <c r="N518" s="263"/>
      <c r="O518" s="264"/>
      <c r="P518" s="265"/>
      <c r="R518" s="263"/>
      <c r="S518" s="264"/>
      <c r="T518" s="265"/>
    </row>
    <row r="519" spans="1:20" ht="18">
      <c r="A519" s="108" t="s">
        <v>320</v>
      </c>
      <c r="B519" s="124"/>
      <c r="C519" s="106"/>
      <c r="D519" s="106"/>
      <c r="E519" s="106"/>
      <c r="F519" s="106"/>
      <c r="G519" s="106"/>
      <c r="H519" s="106"/>
      <c r="I519" s="106"/>
      <c r="J519" s="106"/>
      <c r="K519" s="106"/>
      <c r="L519" s="106"/>
      <c r="M519" s="106"/>
      <c r="N519" s="106"/>
      <c r="O519" s="106"/>
      <c r="P519" s="106"/>
      <c r="Q519" s="106"/>
      <c r="R519" s="106"/>
      <c r="S519" s="106"/>
      <c r="T519" s="106"/>
    </row>
    <row r="520" spans="1:20" ht="15.75">
      <c r="A520" s="100">
        <v>108</v>
      </c>
      <c r="B520" s="132" t="s">
        <v>295</v>
      </c>
      <c r="C520" s="118"/>
      <c r="D520" s="118"/>
      <c r="E520" s="118"/>
      <c r="F520" s="118"/>
      <c r="G520" s="118"/>
      <c r="H520" s="118"/>
      <c r="I520" s="118"/>
    </row>
    <row r="521" spans="1:20" ht="16.5" customHeight="1">
      <c r="A521" s="100"/>
      <c r="B521" s="266"/>
      <c r="C521" s="267"/>
      <c r="D521" s="267"/>
      <c r="E521" s="267"/>
      <c r="F521" s="267"/>
      <c r="G521" s="267"/>
      <c r="H521" s="267"/>
      <c r="I521" s="267"/>
      <c r="J521" s="267"/>
      <c r="K521" s="267"/>
      <c r="L521" s="268"/>
      <c r="M521" s="114" t="s">
        <v>227</v>
      </c>
      <c r="N521" s="263"/>
      <c r="O521" s="264"/>
      <c r="P521" s="265"/>
      <c r="R521" s="263"/>
      <c r="S521" s="264"/>
      <c r="T521" s="265"/>
    </row>
    <row r="522" spans="1:20" ht="15.75">
      <c r="A522" s="100"/>
      <c r="B522" s="269"/>
      <c r="C522" s="270"/>
      <c r="D522" s="270"/>
      <c r="E522" s="270"/>
      <c r="F522" s="270"/>
      <c r="G522" s="270"/>
      <c r="H522" s="270"/>
      <c r="I522" s="270"/>
      <c r="J522" s="270"/>
      <c r="K522" s="270"/>
      <c r="L522" s="271"/>
      <c r="M522" s="115" t="s">
        <v>228</v>
      </c>
      <c r="N522" s="263"/>
      <c r="O522" s="264"/>
      <c r="P522" s="265"/>
      <c r="R522" s="263"/>
      <c r="S522" s="264"/>
      <c r="T522" s="265"/>
    </row>
    <row r="523" spans="1:20" ht="15.75">
      <c r="A523" s="100"/>
      <c r="B523" s="272"/>
      <c r="C523" s="273"/>
      <c r="D523" s="273"/>
      <c r="E523" s="273"/>
      <c r="F523" s="273"/>
      <c r="G523" s="273"/>
      <c r="H523" s="273"/>
      <c r="I523" s="273"/>
      <c r="J523" s="273"/>
      <c r="K523" s="273"/>
      <c r="L523" s="274"/>
      <c r="M523" s="115" t="s">
        <v>229</v>
      </c>
      <c r="N523" s="263"/>
      <c r="O523" s="264"/>
      <c r="P523" s="265"/>
      <c r="R523" s="263"/>
      <c r="S523" s="264"/>
      <c r="T523" s="265"/>
    </row>
    <row r="524" spans="1:20" ht="15.75">
      <c r="A524" s="100">
        <v>109</v>
      </c>
      <c r="B524" s="118" t="s">
        <v>600</v>
      </c>
      <c r="C524" s="118"/>
      <c r="D524" s="118"/>
      <c r="E524" s="118"/>
      <c r="F524" s="118"/>
      <c r="G524" s="118"/>
      <c r="H524" s="118"/>
      <c r="I524" s="118"/>
    </row>
    <row r="525" spans="1:20" ht="16.5" customHeight="1">
      <c r="A525" s="100"/>
      <c r="B525" s="266"/>
      <c r="C525" s="267"/>
      <c r="D525" s="267"/>
      <c r="E525" s="267"/>
      <c r="F525" s="267"/>
      <c r="G525" s="267"/>
      <c r="H525" s="267"/>
      <c r="I525" s="267"/>
      <c r="J525" s="267"/>
      <c r="K525" s="267"/>
      <c r="L525" s="268"/>
      <c r="M525" s="114" t="s">
        <v>227</v>
      </c>
      <c r="N525" s="263"/>
      <c r="O525" s="264"/>
      <c r="P525" s="265"/>
      <c r="R525" s="263"/>
      <c r="S525" s="264"/>
      <c r="T525" s="265"/>
    </row>
    <row r="526" spans="1:20" ht="15.75">
      <c r="A526" s="100"/>
      <c r="B526" s="269"/>
      <c r="C526" s="270"/>
      <c r="D526" s="270"/>
      <c r="E526" s="270"/>
      <c r="F526" s="270"/>
      <c r="G526" s="270"/>
      <c r="H526" s="270"/>
      <c r="I526" s="270"/>
      <c r="J526" s="270"/>
      <c r="K526" s="270"/>
      <c r="L526" s="271"/>
      <c r="M526" s="115" t="s">
        <v>228</v>
      </c>
      <c r="N526" s="263"/>
      <c r="O526" s="264"/>
      <c r="P526" s="265"/>
      <c r="R526" s="263"/>
      <c r="S526" s="264"/>
      <c r="T526" s="265"/>
    </row>
    <row r="527" spans="1:20" ht="15.75">
      <c r="A527" s="100"/>
      <c r="B527" s="272"/>
      <c r="C527" s="273"/>
      <c r="D527" s="273"/>
      <c r="E527" s="273"/>
      <c r="F527" s="273"/>
      <c r="G527" s="273"/>
      <c r="H527" s="273"/>
      <c r="I527" s="273"/>
      <c r="J527" s="273"/>
      <c r="K527" s="273"/>
      <c r="L527" s="274"/>
      <c r="M527" s="115" t="s">
        <v>229</v>
      </c>
      <c r="N527" s="263"/>
      <c r="O527" s="264"/>
      <c r="P527" s="265"/>
      <c r="R527" s="263"/>
      <c r="S527" s="264"/>
      <c r="T527" s="265"/>
    </row>
    <row r="528" spans="1:20" ht="15.75">
      <c r="A528" s="108" t="s">
        <v>322</v>
      </c>
      <c r="C528" s="108"/>
      <c r="D528" s="108"/>
      <c r="E528" s="108"/>
      <c r="F528" s="108"/>
      <c r="G528" s="102"/>
      <c r="H528" s="108"/>
      <c r="I528" s="108"/>
      <c r="J528" s="108"/>
      <c r="K528" s="108"/>
      <c r="L528" s="108"/>
      <c r="M528" s="108"/>
      <c r="N528" s="108"/>
      <c r="O528" s="108"/>
      <c r="P528" s="108"/>
      <c r="Q528" s="108"/>
      <c r="R528" s="108"/>
      <c r="S528" s="108"/>
      <c r="T528" s="108"/>
    </row>
    <row r="529" spans="1:20" ht="15.75">
      <c r="A529" s="100">
        <v>110</v>
      </c>
      <c r="B529" s="102" t="s">
        <v>323</v>
      </c>
      <c r="C529" s="102"/>
      <c r="D529" s="102"/>
      <c r="E529" s="102"/>
      <c r="F529" s="102"/>
      <c r="G529" s="102"/>
      <c r="H529" s="102"/>
      <c r="I529" s="102"/>
    </row>
    <row r="530" spans="1:20" ht="16.5" customHeight="1">
      <c r="A530" s="100"/>
      <c r="B530" s="266"/>
      <c r="C530" s="267"/>
      <c r="D530" s="267"/>
      <c r="E530" s="267"/>
      <c r="F530" s="267"/>
      <c r="G530" s="267"/>
      <c r="H530" s="267"/>
      <c r="I530" s="267"/>
      <c r="J530" s="267"/>
      <c r="K530" s="267"/>
      <c r="L530" s="268"/>
      <c r="M530" s="114" t="s">
        <v>238</v>
      </c>
      <c r="N530" s="263"/>
      <c r="O530" s="264"/>
      <c r="P530" s="265"/>
      <c r="R530" s="263"/>
      <c r="S530" s="264"/>
      <c r="T530" s="265"/>
    </row>
    <row r="531" spans="1:20" ht="15.75">
      <c r="A531" s="100"/>
      <c r="B531" s="269"/>
      <c r="C531" s="270"/>
      <c r="D531" s="270"/>
      <c r="E531" s="270"/>
      <c r="F531" s="270"/>
      <c r="G531" s="270"/>
      <c r="H531" s="270"/>
      <c r="I531" s="270"/>
      <c r="J531" s="270"/>
      <c r="K531" s="270"/>
      <c r="L531" s="271"/>
      <c r="M531" s="115"/>
    </row>
    <row r="532" spans="1:20" ht="15.75">
      <c r="A532" s="100"/>
      <c r="B532" s="272"/>
      <c r="C532" s="273"/>
      <c r="D532" s="273"/>
      <c r="E532" s="273"/>
      <c r="F532" s="273"/>
      <c r="G532" s="273"/>
      <c r="H532" s="273"/>
      <c r="I532" s="273"/>
      <c r="J532" s="273"/>
      <c r="K532" s="273"/>
      <c r="L532" s="274"/>
      <c r="M532" s="115"/>
    </row>
    <row r="533" spans="1:20" ht="15.75">
      <c r="A533" s="100">
        <v>111</v>
      </c>
      <c r="B533" s="102" t="s">
        <v>338</v>
      </c>
      <c r="C533" s="102"/>
      <c r="D533" s="102"/>
      <c r="E533" s="102"/>
      <c r="F533" s="102"/>
      <c r="G533" s="102"/>
      <c r="H533" s="102"/>
      <c r="I533" s="102"/>
    </row>
    <row r="534" spans="1:20" ht="16.5" customHeight="1">
      <c r="A534" s="100"/>
      <c r="B534" s="266"/>
      <c r="C534" s="267"/>
      <c r="D534" s="267"/>
      <c r="E534" s="267"/>
      <c r="F534" s="267"/>
      <c r="G534" s="267"/>
      <c r="H534" s="267"/>
      <c r="I534" s="267"/>
      <c r="J534" s="267"/>
      <c r="K534" s="267"/>
      <c r="L534" s="268"/>
      <c r="M534" s="114" t="s">
        <v>238</v>
      </c>
      <c r="N534" s="263"/>
      <c r="O534" s="264"/>
      <c r="P534" s="265"/>
      <c r="R534" s="263"/>
      <c r="S534" s="264"/>
      <c r="T534" s="265"/>
    </row>
    <row r="535" spans="1:20" ht="15.75">
      <c r="A535" s="100"/>
      <c r="B535" s="269"/>
      <c r="C535" s="270"/>
      <c r="D535" s="270"/>
      <c r="E535" s="270"/>
      <c r="F535" s="270"/>
      <c r="G535" s="270"/>
      <c r="H535" s="270"/>
      <c r="I535" s="270"/>
      <c r="J535" s="270"/>
      <c r="K535" s="270"/>
      <c r="L535" s="271"/>
      <c r="M535" s="115"/>
    </row>
    <row r="536" spans="1:20" ht="15.75">
      <c r="A536" s="100"/>
      <c r="B536" s="272"/>
      <c r="C536" s="273"/>
      <c r="D536" s="273"/>
      <c r="E536" s="273"/>
      <c r="F536" s="273"/>
      <c r="G536" s="273"/>
      <c r="H536" s="273"/>
      <c r="I536" s="273"/>
      <c r="J536" s="273"/>
      <c r="K536" s="273"/>
      <c r="L536" s="274"/>
      <c r="M536" s="115"/>
    </row>
    <row r="537" spans="1:20" ht="15.75">
      <c r="A537" s="108" t="s">
        <v>216</v>
      </c>
      <c r="C537" s="108"/>
      <c r="D537" s="108"/>
      <c r="E537" s="108"/>
      <c r="F537" s="108"/>
      <c r="G537" s="108"/>
      <c r="H537" s="108"/>
      <c r="I537" s="108"/>
      <c r="J537" s="108"/>
      <c r="K537" s="108"/>
      <c r="L537" s="108"/>
      <c r="M537" s="108"/>
      <c r="N537" s="108"/>
      <c r="O537" s="108"/>
      <c r="P537" s="108"/>
      <c r="Q537" s="108"/>
      <c r="R537" s="108"/>
      <c r="S537" s="108"/>
      <c r="T537" s="108"/>
    </row>
    <row r="538" spans="1:20" ht="15.75">
      <c r="A538" s="100">
        <v>112</v>
      </c>
      <c r="B538" s="102" t="s">
        <v>324</v>
      </c>
      <c r="C538" s="102"/>
      <c r="D538" s="102"/>
      <c r="E538" s="102"/>
      <c r="F538" s="102"/>
      <c r="G538" s="102"/>
      <c r="H538" s="102"/>
      <c r="I538" s="102"/>
      <c r="J538" s="151"/>
      <c r="K538" s="151"/>
      <c r="L538" s="151"/>
      <c r="M538" s="102"/>
    </row>
    <row r="539" spans="1:20" ht="16.5" customHeight="1">
      <c r="A539" s="100"/>
      <c r="B539" s="266"/>
      <c r="C539" s="267"/>
      <c r="D539" s="267"/>
      <c r="E539" s="267"/>
      <c r="F539" s="267"/>
      <c r="G539" s="267"/>
      <c r="H539" s="267"/>
      <c r="I539" s="267"/>
      <c r="J539" s="267"/>
      <c r="K539" s="267"/>
      <c r="L539" s="268"/>
      <c r="M539" s="114" t="s">
        <v>238</v>
      </c>
      <c r="N539" s="263"/>
      <c r="O539" s="264"/>
      <c r="P539" s="265"/>
      <c r="R539" s="263"/>
      <c r="S539" s="264"/>
      <c r="T539" s="265"/>
    </row>
    <row r="540" spans="1:20" ht="15.75">
      <c r="A540" s="100"/>
      <c r="B540" s="269"/>
      <c r="C540" s="270"/>
      <c r="D540" s="270"/>
      <c r="E540" s="270"/>
      <c r="F540" s="270"/>
      <c r="G540" s="270"/>
      <c r="H540" s="270"/>
      <c r="I540" s="270"/>
      <c r="J540" s="270"/>
      <c r="K540" s="270"/>
      <c r="L540" s="271"/>
      <c r="M540" s="115"/>
    </row>
    <row r="541" spans="1:20" ht="15.75">
      <c r="A541" s="100"/>
      <c r="B541" s="272"/>
      <c r="C541" s="273"/>
      <c r="D541" s="273"/>
      <c r="E541" s="273"/>
      <c r="F541" s="273"/>
      <c r="G541" s="273"/>
      <c r="H541" s="273"/>
      <c r="I541" s="273"/>
      <c r="J541" s="273"/>
      <c r="K541" s="273"/>
      <c r="L541" s="274"/>
      <c r="M541" s="115"/>
    </row>
    <row r="542" spans="1:20" ht="15.75">
      <c r="A542" s="100">
        <v>113</v>
      </c>
      <c r="B542" s="102" t="s">
        <v>325</v>
      </c>
      <c r="C542" s="102"/>
      <c r="D542" s="102"/>
      <c r="E542" s="102"/>
      <c r="F542" s="102"/>
      <c r="G542" s="102"/>
      <c r="H542" s="102"/>
      <c r="I542" s="102"/>
      <c r="J542" s="151"/>
      <c r="K542" s="151"/>
      <c r="L542" s="151"/>
      <c r="M542" s="102"/>
    </row>
    <row r="543" spans="1:20" ht="16.5" customHeight="1">
      <c r="A543" s="100"/>
      <c r="B543" s="266"/>
      <c r="C543" s="267"/>
      <c r="D543" s="267"/>
      <c r="E543" s="267"/>
      <c r="F543" s="267"/>
      <c r="G543" s="267"/>
      <c r="H543" s="267"/>
      <c r="I543" s="267"/>
      <c r="J543" s="267"/>
      <c r="K543" s="267"/>
      <c r="L543" s="268"/>
      <c r="M543" s="114" t="s">
        <v>238</v>
      </c>
      <c r="N543" s="263"/>
      <c r="O543" s="264"/>
      <c r="P543" s="265"/>
      <c r="R543" s="263"/>
      <c r="S543" s="264"/>
      <c r="T543" s="265"/>
    </row>
    <row r="544" spans="1:20" ht="15.75">
      <c r="A544" s="100"/>
      <c r="B544" s="269"/>
      <c r="C544" s="270"/>
      <c r="D544" s="270"/>
      <c r="E544" s="270"/>
      <c r="F544" s="270"/>
      <c r="G544" s="270"/>
      <c r="H544" s="270"/>
      <c r="I544" s="270"/>
      <c r="J544" s="270"/>
      <c r="K544" s="270"/>
      <c r="L544" s="271"/>
      <c r="M544" s="115"/>
    </row>
    <row r="545" spans="1:20" ht="15.75">
      <c r="A545" s="100"/>
      <c r="B545" s="272"/>
      <c r="C545" s="273"/>
      <c r="D545" s="273"/>
      <c r="E545" s="273"/>
      <c r="F545" s="273"/>
      <c r="G545" s="273"/>
      <c r="H545" s="273"/>
      <c r="I545" s="273"/>
      <c r="J545" s="273"/>
      <c r="K545" s="273"/>
      <c r="L545" s="274"/>
      <c r="M545" s="115"/>
    </row>
    <row r="546" spans="1:20" ht="15.75">
      <c r="A546" s="100">
        <v>114</v>
      </c>
      <c r="B546" s="102" t="s">
        <v>351</v>
      </c>
      <c r="C546" s="102"/>
      <c r="D546" s="102"/>
      <c r="E546" s="102"/>
      <c r="F546" s="102"/>
      <c r="G546" s="102"/>
      <c r="H546" s="102"/>
      <c r="I546" s="102"/>
      <c r="J546" s="151"/>
      <c r="K546" s="151"/>
      <c r="L546" s="151"/>
      <c r="M546" s="102"/>
    </row>
    <row r="547" spans="1:20" ht="16.5" customHeight="1">
      <c r="A547" s="100"/>
      <c r="B547" s="266"/>
      <c r="C547" s="267"/>
      <c r="D547" s="267"/>
      <c r="E547" s="267"/>
      <c r="F547" s="267"/>
      <c r="G547" s="267"/>
      <c r="H547" s="267"/>
      <c r="I547" s="267"/>
      <c r="J547" s="267"/>
      <c r="K547" s="267"/>
      <c r="L547" s="268"/>
      <c r="M547" s="114" t="s">
        <v>238</v>
      </c>
      <c r="N547" s="263"/>
      <c r="O547" s="264"/>
      <c r="P547" s="265"/>
      <c r="R547" s="263"/>
      <c r="S547" s="264"/>
      <c r="T547" s="265"/>
    </row>
    <row r="548" spans="1:20" ht="15.75">
      <c r="A548" s="100"/>
      <c r="B548" s="269"/>
      <c r="C548" s="270"/>
      <c r="D548" s="270"/>
      <c r="E548" s="270"/>
      <c r="F548" s="270"/>
      <c r="G548" s="270"/>
      <c r="H548" s="270"/>
      <c r="I548" s="270"/>
      <c r="J548" s="270"/>
      <c r="K548" s="270"/>
      <c r="L548" s="271"/>
      <c r="M548" s="115"/>
    </row>
    <row r="549" spans="1:20" ht="15.75">
      <c r="A549" s="100"/>
      <c r="B549" s="272"/>
      <c r="C549" s="273"/>
      <c r="D549" s="273"/>
      <c r="E549" s="273"/>
      <c r="F549" s="273"/>
      <c r="G549" s="273"/>
      <c r="H549" s="273"/>
      <c r="I549" s="273"/>
      <c r="J549" s="273"/>
      <c r="K549" s="273"/>
      <c r="L549" s="274"/>
      <c r="M549" s="115"/>
    </row>
    <row r="550" spans="1:20" ht="15.75">
      <c r="A550" s="100">
        <v>115</v>
      </c>
      <c r="B550" s="102" t="s">
        <v>326</v>
      </c>
      <c r="C550" s="102"/>
      <c r="D550" s="102"/>
      <c r="E550" s="102"/>
      <c r="F550" s="102"/>
      <c r="G550" s="102"/>
      <c r="H550" s="102"/>
      <c r="I550" s="102"/>
      <c r="J550" s="151"/>
      <c r="K550" s="151"/>
      <c r="L550" s="151"/>
      <c r="M550" s="102"/>
    </row>
    <row r="551" spans="1:20" ht="16.5" customHeight="1">
      <c r="A551" s="100"/>
      <c r="B551" s="266"/>
      <c r="C551" s="267"/>
      <c r="D551" s="267"/>
      <c r="E551" s="267"/>
      <c r="F551" s="267"/>
      <c r="G551" s="267"/>
      <c r="H551" s="267"/>
      <c r="I551" s="267"/>
      <c r="J551" s="267"/>
      <c r="K551" s="267"/>
      <c r="L551" s="268"/>
      <c r="M551" s="114" t="s">
        <v>238</v>
      </c>
      <c r="N551" s="263"/>
      <c r="O551" s="264"/>
      <c r="P551" s="265"/>
      <c r="R551" s="263"/>
      <c r="S551" s="264"/>
      <c r="T551" s="265"/>
    </row>
    <row r="552" spans="1:20" ht="15.75">
      <c r="A552" s="100"/>
      <c r="B552" s="269"/>
      <c r="C552" s="270"/>
      <c r="D552" s="270"/>
      <c r="E552" s="270"/>
      <c r="F552" s="270"/>
      <c r="G552" s="270"/>
      <c r="H552" s="270"/>
      <c r="I552" s="270"/>
      <c r="J552" s="270"/>
      <c r="K552" s="270"/>
      <c r="L552" s="271"/>
      <c r="M552" s="115"/>
    </row>
    <row r="553" spans="1:20" ht="15.75">
      <c r="A553" s="100"/>
      <c r="B553" s="272"/>
      <c r="C553" s="273"/>
      <c r="D553" s="273"/>
      <c r="E553" s="273"/>
      <c r="F553" s="273"/>
      <c r="G553" s="273"/>
      <c r="H553" s="273"/>
      <c r="I553" s="273"/>
      <c r="J553" s="273"/>
      <c r="K553" s="273"/>
      <c r="L553" s="274"/>
      <c r="M553" s="115"/>
    </row>
    <row r="554" spans="1:20" ht="15.75">
      <c r="A554" s="108" t="s">
        <v>48</v>
      </c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  <c r="M554" s="108"/>
      <c r="N554" s="108"/>
      <c r="O554" s="108"/>
      <c r="P554" s="108"/>
      <c r="Q554" s="108"/>
      <c r="R554" s="108"/>
      <c r="S554" s="108"/>
      <c r="T554" s="108"/>
    </row>
    <row r="555" spans="1:20" ht="15.75">
      <c r="A555" s="100">
        <v>116</v>
      </c>
      <c r="B555" s="102" t="s">
        <v>656</v>
      </c>
      <c r="C555" s="102"/>
      <c r="D555" s="102"/>
      <c r="E555" s="102"/>
      <c r="F555" s="102"/>
      <c r="G555" s="102"/>
      <c r="H555" s="102"/>
      <c r="I555" s="102"/>
    </row>
    <row r="556" spans="1:20" ht="16.5" customHeight="1">
      <c r="A556" s="100"/>
      <c r="B556" s="266"/>
      <c r="C556" s="267"/>
      <c r="D556" s="267"/>
      <c r="E556" s="267"/>
      <c r="F556" s="267"/>
      <c r="G556" s="267"/>
      <c r="H556" s="267"/>
      <c r="I556" s="267"/>
      <c r="J556" s="267"/>
      <c r="K556" s="267"/>
      <c r="L556" s="268"/>
      <c r="M556" s="114" t="s">
        <v>238</v>
      </c>
      <c r="N556" s="263"/>
      <c r="O556" s="264"/>
      <c r="P556" s="265"/>
      <c r="R556" s="263"/>
      <c r="S556" s="264"/>
      <c r="T556" s="265"/>
    </row>
    <row r="557" spans="1:20" ht="15.75">
      <c r="A557" s="100"/>
      <c r="B557" s="269"/>
      <c r="C557" s="270"/>
      <c r="D557" s="270"/>
      <c r="E557" s="270"/>
      <c r="F557" s="270"/>
      <c r="G557" s="270"/>
      <c r="H557" s="270"/>
      <c r="I557" s="270"/>
      <c r="J557" s="270"/>
      <c r="K557" s="270"/>
      <c r="L557" s="271"/>
      <c r="M557" s="115"/>
    </row>
    <row r="558" spans="1:20" ht="15.75">
      <c r="A558" s="100"/>
      <c r="B558" s="272"/>
      <c r="C558" s="273"/>
      <c r="D558" s="273"/>
      <c r="E558" s="273"/>
      <c r="F558" s="273"/>
      <c r="G558" s="273"/>
      <c r="H558" s="273"/>
      <c r="I558" s="273"/>
      <c r="J558" s="273"/>
      <c r="K558" s="273"/>
      <c r="L558" s="274"/>
      <c r="M558" s="115"/>
    </row>
    <row r="559" spans="1:20" ht="15.75">
      <c r="A559" s="100">
        <v>117</v>
      </c>
      <c r="B559" s="102" t="s">
        <v>333</v>
      </c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</row>
    <row r="560" spans="1:20" ht="15.75">
      <c r="A560" s="100"/>
      <c r="B560" s="102"/>
      <c r="C560" s="102" t="s">
        <v>344</v>
      </c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</row>
    <row r="561" spans="1:20" ht="15.75">
      <c r="A561" s="100"/>
      <c r="B561" s="102"/>
      <c r="C561" s="102" t="s">
        <v>334</v>
      </c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</row>
    <row r="562" spans="1:20" ht="15.75">
      <c r="A562" s="100"/>
      <c r="B562" s="102"/>
      <c r="C562" s="102" t="s">
        <v>335</v>
      </c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</row>
    <row r="563" spans="1:20" ht="15.75">
      <c r="A563" s="100"/>
      <c r="B563" s="102"/>
      <c r="C563" s="102" t="s">
        <v>336</v>
      </c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</row>
    <row r="564" spans="1:20" ht="15.75">
      <c r="A564" s="100"/>
      <c r="B564" s="102"/>
      <c r="C564" s="102" t="s">
        <v>337</v>
      </c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</row>
    <row r="565" spans="1:20" ht="16.5" customHeight="1">
      <c r="A565" s="100"/>
      <c r="B565" s="266"/>
      <c r="C565" s="267"/>
      <c r="D565" s="267"/>
      <c r="E565" s="267"/>
      <c r="F565" s="267"/>
      <c r="G565" s="267"/>
      <c r="H565" s="267"/>
      <c r="I565" s="267"/>
      <c r="J565" s="267"/>
      <c r="K565" s="267"/>
      <c r="L565" s="268"/>
      <c r="M565" s="114" t="s">
        <v>238</v>
      </c>
      <c r="N565" s="263"/>
      <c r="O565" s="264"/>
      <c r="P565" s="265"/>
      <c r="R565" s="263"/>
      <c r="S565" s="264"/>
      <c r="T565" s="265"/>
    </row>
    <row r="566" spans="1:20" ht="15.75">
      <c r="A566" s="100"/>
      <c r="B566" s="269"/>
      <c r="C566" s="270"/>
      <c r="D566" s="270"/>
      <c r="E566" s="270"/>
      <c r="F566" s="270"/>
      <c r="G566" s="270"/>
      <c r="H566" s="270"/>
      <c r="I566" s="270"/>
      <c r="J566" s="270"/>
      <c r="K566" s="270"/>
      <c r="L566" s="271"/>
      <c r="M566" s="115"/>
    </row>
    <row r="567" spans="1:20" ht="15.75">
      <c r="A567" s="100"/>
      <c r="B567" s="272"/>
      <c r="C567" s="273"/>
      <c r="D567" s="273"/>
      <c r="E567" s="273"/>
      <c r="F567" s="273"/>
      <c r="G567" s="273"/>
      <c r="H567" s="273"/>
      <c r="I567" s="273"/>
      <c r="J567" s="273"/>
      <c r="K567" s="273"/>
      <c r="L567" s="274"/>
      <c r="M567" s="115"/>
    </row>
    <row r="568" spans="1:20" ht="15.75">
      <c r="A568" s="100"/>
    </row>
    <row r="569" spans="1:20" ht="18">
      <c r="A569" s="105" t="s">
        <v>362</v>
      </c>
      <c r="B569" s="106"/>
      <c r="C569" s="106"/>
      <c r="D569" s="106"/>
      <c r="E569" s="106"/>
      <c r="F569" s="106"/>
      <c r="G569" s="106"/>
      <c r="H569" s="106"/>
      <c r="I569" s="106"/>
      <c r="J569" s="106"/>
      <c r="K569" s="106"/>
      <c r="L569" s="106"/>
      <c r="M569" s="106"/>
      <c r="N569" s="106"/>
      <c r="O569" s="106"/>
      <c r="P569" s="106"/>
      <c r="Q569" s="106"/>
      <c r="R569" s="106"/>
      <c r="S569" s="106"/>
      <c r="T569" s="106"/>
    </row>
    <row r="571" spans="1:20" ht="15.75">
      <c r="A571" s="108" t="s">
        <v>363</v>
      </c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</row>
    <row r="572" spans="1:20" ht="15.75">
      <c r="A572" s="100">
        <v>118</v>
      </c>
      <c r="B572" s="102" t="s">
        <v>269</v>
      </c>
      <c r="C572" s="102"/>
      <c r="D572" s="102"/>
      <c r="E572" s="102"/>
      <c r="F572" s="102"/>
      <c r="G572" s="102"/>
      <c r="H572" s="102"/>
      <c r="I572" s="102"/>
    </row>
    <row r="573" spans="1:20" ht="16.5" customHeight="1">
      <c r="A573" s="100"/>
      <c r="B573" s="266"/>
      <c r="C573" s="267"/>
      <c r="D573" s="267"/>
      <c r="E573" s="267"/>
      <c r="F573" s="267"/>
      <c r="G573" s="267"/>
      <c r="H573" s="267"/>
      <c r="I573" s="267"/>
      <c r="J573" s="267"/>
      <c r="K573" s="267"/>
      <c r="L573" s="268"/>
      <c r="M573" s="114" t="s">
        <v>238</v>
      </c>
      <c r="N573" s="263"/>
      <c r="O573" s="264"/>
      <c r="P573" s="265"/>
      <c r="R573" s="263"/>
      <c r="S573" s="264"/>
      <c r="T573" s="265"/>
    </row>
    <row r="574" spans="1:20" ht="15.75">
      <c r="A574" s="100"/>
      <c r="B574" s="269"/>
      <c r="C574" s="270"/>
      <c r="D574" s="270"/>
      <c r="E574" s="270"/>
      <c r="F574" s="270"/>
      <c r="G574" s="270"/>
      <c r="H574" s="270"/>
      <c r="I574" s="270"/>
      <c r="J574" s="270"/>
      <c r="K574" s="270"/>
      <c r="L574" s="271"/>
      <c r="M574" s="115"/>
    </row>
    <row r="575" spans="1:20" ht="15.75">
      <c r="A575" s="100"/>
      <c r="B575" s="272"/>
      <c r="C575" s="273"/>
      <c r="D575" s="273"/>
      <c r="E575" s="273"/>
      <c r="F575" s="273"/>
      <c r="G575" s="273"/>
      <c r="H575" s="273"/>
      <c r="I575" s="273"/>
      <c r="J575" s="273"/>
      <c r="K575" s="273"/>
      <c r="L575" s="274"/>
      <c r="M575" s="115"/>
    </row>
    <row r="576" spans="1:20" ht="15.75">
      <c r="A576" s="100">
        <v>119</v>
      </c>
      <c r="B576" s="102" t="s">
        <v>270</v>
      </c>
      <c r="C576" s="102"/>
      <c r="D576" s="102"/>
      <c r="E576" s="102"/>
      <c r="F576" s="102"/>
      <c r="G576" s="102"/>
      <c r="H576" s="102"/>
      <c r="I576" s="102"/>
    </row>
    <row r="577" spans="1:20" ht="16.5" customHeight="1">
      <c r="A577" s="100"/>
      <c r="B577" s="266"/>
      <c r="C577" s="267"/>
      <c r="D577" s="267"/>
      <c r="E577" s="267"/>
      <c r="F577" s="267"/>
      <c r="G577" s="267"/>
      <c r="H577" s="267"/>
      <c r="I577" s="267"/>
      <c r="J577" s="267"/>
      <c r="K577" s="267"/>
      <c r="L577" s="268"/>
      <c r="M577" s="114" t="s">
        <v>238</v>
      </c>
      <c r="N577" s="263"/>
      <c r="O577" s="264"/>
      <c r="P577" s="265"/>
      <c r="R577" s="263"/>
      <c r="S577" s="264"/>
      <c r="T577" s="265"/>
    </row>
    <row r="578" spans="1:20" ht="15.75">
      <c r="A578" s="100"/>
      <c r="B578" s="269"/>
      <c r="C578" s="270"/>
      <c r="D578" s="270"/>
      <c r="E578" s="270"/>
      <c r="F578" s="270"/>
      <c r="G578" s="270"/>
      <c r="H578" s="270"/>
      <c r="I578" s="270"/>
      <c r="J578" s="270"/>
      <c r="K578" s="270"/>
      <c r="L578" s="271"/>
      <c r="M578" s="115"/>
    </row>
    <row r="579" spans="1:20" ht="15.75">
      <c r="A579" s="100"/>
      <c r="B579" s="272"/>
      <c r="C579" s="273"/>
      <c r="D579" s="273"/>
      <c r="E579" s="273"/>
      <c r="F579" s="273"/>
      <c r="G579" s="273"/>
      <c r="H579" s="273"/>
      <c r="I579" s="273"/>
      <c r="J579" s="273"/>
      <c r="K579" s="273"/>
      <c r="L579" s="274"/>
      <c r="M579" s="115"/>
    </row>
    <row r="580" spans="1:20" ht="15.75">
      <c r="A580" s="100">
        <v>120</v>
      </c>
      <c r="B580" s="102" t="s">
        <v>349</v>
      </c>
      <c r="C580" s="102"/>
      <c r="D580" s="102"/>
      <c r="E580" s="102"/>
      <c r="F580" s="102"/>
      <c r="G580" s="102"/>
      <c r="H580" s="102"/>
      <c r="I580" s="102"/>
      <c r="J580" s="151"/>
      <c r="K580" s="151"/>
      <c r="L580" s="151"/>
      <c r="M580" s="102"/>
    </row>
    <row r="581" spans="1:20" ht="16.5" customHeight="1">
      <c r="A581" s="100"/>
      <c r="B581" s="266"/>
      <c r="C581" s="267"/>
      <c r="D581" s="267"/>
      <c r="E581" s="267"/>
      <c r="F581" s="267"/>
      <c r="G581" s="267"/>
      <c r="H581" s="267"/>
      <c r="I581" s="267"/>
      <c r="J581" s="267"/>
      <c r="K581" s="267"/>
      <c r="L581" s="268"/>
      <c r="M581" s="114" t="s">
        <v>238</v>
      </c>
      <c r="N581" s="263"/>
      <c r="O581" s="264"/>
      <c r="P581" s="265"/>
      <c r="R581" s="263"/>
      <c r="S581" s="264"/>
      <c r="T581" s="265"/>
    </row>
    <row r="582" spans="1:20" ht="15.75">
      <c r="A582" s="100"/>
      <c r="B582" s="269"/>
      <c r="C582" s="270"/>
      <c r="D582" s="270"/>
      <c r="E582" s="270"/>
      <c r="F582" s="270"/>
      <c r="G582" s="270"/>
      <c r="H582" s="270"/>
      <c r="I582" s="270"/>
      <c r="J582" s="270"/>
      <c r="K582" s="270"/>
      <c r="L582" s="271"/>
      <c r="M582" s="115"/>
    </row>
    <row r="583" spans="1:20" ht="15.75">
      <c r="A583" s="100"/>
      <c r="B583" s="272"/>
      <c r="C583" s="273"/>
      <c r="D583" s="273"/>
      <c r="E583" s="273"/>
      <c r="F583" s="273"/>
      <c r="G583" s="273"/>
      <c r="H583" s="273"/>
      <c r="I583" s="273"/>
      <c r="J583" s="273"/>
      <c r="K583" s="273"/>
      <c r="L583" s="274"/>
      <c r="M583" s="115"/>
    </row>
    <row r="584" spans="1:20" ht="15.75">
      <c r="A584" s="100">
        <v>121</v>
      </c>
      <c r="B584" s="102" t="s">
        <v>657</v>
      </c>
      <c r="C584" s="102"/>
      <c r="D584" s="102"/>
      <c r="E584" s="102"/>
      <c r="F584" s="102"/>
      <c r="G584" s="102"/>
      <c r="H584" s="102"/>
      <c r="I584" s="102"/>
      <c r="J584" s="151"/>
      <c r="K584" s="151"/>
      <c r="L584" s="151"/>
      <c r="M584" s="102"/>
    </row>
    <row r="585" spans="1:20" ht="16.5" customHeight="1">
      <c r="A585" s="100"/>
      <c r="B585" s="266"/>
      <c r="C585" s="267"/>
      <c r="D585" s="267"/>
      <c r="E585" s="267"/>
      <c r="F585" s="267"/>
      <c r="G585" s="267"/>
      <c r="H585" s="267"/>
      <c r="I585" s="267"/>
      <c r="J585" s="267"/>
      <c r="K585" s="267"/>
      <c r="L585" s="268"/>
      <c r="M585" s="114" t="s">
        <v>238</v>
      </c>
      <c r="N585" s="263"/>
      <c r="O585" s="264"/>
      <c r="P585" s="265"/>
      <c r="R585" s="263"/>
      <c r="S585" s="264"/>
      <c r="T585" s="265"/>
    </row>
    <row r="586" spans="1:20" ht="15.75">
      <c r="A586" s="100"/>
      <c r="B586" s="269"/>
      <c r="C586" s="270"/>
      <c r="D586" s="270"/>
      <c r="E586" s="270"/>
      <c r="F586" s="270"/>
      <c r="G586" s="270"/>
      <c r="H586" s="270"/>
      <c r="I586" s="270"/>
      <c r="J586" s="270"/>
      <c r="K586" s="270"/>
      <c r="L586" s="271"/>
      <c r="M586" s="115"/>
    </row>
    <row r="587" spans="1:20" ht="15.75">
      <c r="A587" s="100"/>
      <c r="B587" s="272"/>
      <c r="C587" s="273"/>
      <c r="D587" s="273"/>
      <c r="E587" s="273"/>
      <c r="F587" s="273"/>
      <c r="G587" s="273"/>
      <c r="H587" s="273"/>
      <c r="I587" s="273"/>
      <c r="J587" s="273"/>
      <c r="K587" s="273"/>
      <c r="L587" s="274"/>
      <c r="M587" s="115"/>
    </row>
    <row r="588" spans="1:20" ht="15.75">
      <c r="A588" s="108" t="s">
        <v>88</v>
      </c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</row>
    <row r="589" spans="1:20" ht="15.75">
      <c r="A589" s="100">
        <v>122</v>
      </c>
      <c r="B589" s="102" t="s">
        <v>214</v>
      </c>
      <c r="C589" s="102"/>
      <c r="D589" s="102"/>
      <c r="E589" s="102"/>
      <c r="F589" s="102"/>
      <c r="G589" s="102"/>
      <c r="H589" s="102"/>
      <c r="I589" s="102"/>
      <c r="J589" s="151"/>
      <c r="K589" s="151"/>
      <c r="L589" s="151"/>
      <c r="M589" s="102"/>
    </row>
    <row r="590" spans="1:20" ht="16.5" customHeight="1">
      <c r="A590" s="100"/>
      <c r="B590" s="266"/>
      <c r="C590" s="267"/>
      <c r="D590" s="267"/>
      <c r="E590" s="267"/>
      <c r="F590" s="267"/>
      <c r="G590" s="267"/>
      <c r="H590" s="267"/>
      <c r="I590" s="267"/>
      <c r="J590" s="267"/>
      <c r="K590" s="267"/>
      <c r="L590" s="268"/>
      <c r="M590" s="114" t="s">
        <v>238</v>
      </c>
      <c r="N590" s="263"/>
      <c r="O590" s="264"/>
      <c r="P590" s="265"/>
      <c r="R590" s="263"/>
      <c r="S590" s="264"/>
      <c r="T590" s="265"/>
    </row>
    <row r="591" spans="1:20" ht="15.75">
      <c r="A591" s="100"/>
      <c r="B591" s="269"/>
      <c r="C591" s="270"/>
      <c r="D591" s="270"/>
      <c r="E591" s="270"/>
      <c r="F591" s="270"/>
      <c r="G591" s="270"/>
      <c r="H591" s="270"/>
      <c r="I591" s="270"/>
      <c r="J591" s="270"/>
      <c r="K591" s="270"/>
      <c r="L591" s="271"/>
      <c r="M591" s="115"/>
    </row>
    <row r="592" spans="1:20" ht="15.75">
      <c r="A592" s="100"/>
      <c r="B592" s="272"/>
      <c r="C592" s="273"/>
      <c r="D592" s="273"/>
      <c r="E592" s="273"/>
      <c r="F592" s="273"/>
      <c r="G592" s="273"/>
      <c r="H592" s="273"/>
      <c r="I592" s="273"/>
      <c r="J592" s="273"/>
      <c r="K592" s="273"/>
      <c r="L592" s="274"/>
      <c r="M592" s="115"/>
    </row>
    <row r="593" spans="1:20" ht="15.75">
      <c r="A593" s="100">
        <v>123</v>
      </c>
      <c r="B593" s="102" t="s">
        <v>345</v>
      </c>
      <c r="C593" s="102"/>
      <c r="D593" s="102"/>
      <c r="E593" s="102"/>
      <c r="F593" s="102"/>
      <c r="G593" s="102"/>
      <c r="H593" s="102"/>
      <c r="I593" s="102"/>
      <c r="J593" s="151"/>
      <c r="K593" s="151"/>
      <c r="L593" s="151"/>
      <c r="M593" s="102"/>
    </row>
    <row r="594" spans="1:20" ht="16.5" customHeight="1">
      <c r="A594" s="100"/>
      <c r="B594" s="266"/>
      <c r="C594" s="267"/>
      <c r="D594" s="267"/>
      <c r="E594" s="267"/>
      <c r="F594" s="267"/>
      <c r="G594" s="267"/>
      <c r="H594" s="267"/>
      <c r="I594" s="267"/>
      <c r="J594" s="267"/>
      <c r="K594" s="267"/>
      <c r="L594" s="268"/>
      <c r="M594" s="114" t="s">
        <v>238</v>
      </c>
      <c r="N594" s="263"/>
      <c r="O594" s="264"/>
      <c r="P594" s="265"/>
      <c r="R594" s="263"/>
      <c r="S594" s="264"/>
      <c r="T594" s="265"/>
    </row>
    <row r="595" spans="1:20" ht="15.75">
      <c r="A595" s="100"/>
      <c r="B595" s="269"/>
      <c r="C595" s="270"/>
      <c r="D595" s="270"/>
      <c r="E595" s="270"/>
      <c r="F595" s="270"/>
      <c r="G595" s="270"/>
      <c r="H595" s="270"/>
      <c r="I595" s="270"/>
      <c r="J595" s="270"/>
      <c r="K595" s="270"/>
      <c r="L595" s="271"/>
      <c r="M595" s="115"/>
    </row>
    <row r="596" spans="1:20" ht="15.75">
      <c r="A596" s="100"/>
      <c r="B596" s="272"/>
      <c r="C596" s="273"/>
      <c r="D596" s="273"/>
      <c r="E596" s="273"/>
      <c r="F596" s="273"/>
      <c r="G596" s="273"/>
      <c r="H596" s="273"/>
      <c r="I596" s="273"/>
      <c r="J596" s="273"/>
      <c r="K596" s="273"/>
      <c r="L596" s="274"/>
      <c r="M596" s="115"/>
    </row>
    <row r="597" spans="1:20" ht="15.75">
      <c r="A597" s="108" t="s">
        <v>347</v>
      </c>
      <c r="C597" s="108"/>
      <c r="D597" s="108"/>
      <c r="E597" s="108"/>
      <c r="F597" s="108"/>
      <c r="G597" s="108"/>
      <c r="H597" s="108"/>
      <c r="I597" s="108"/>
      <c r="J597" s="108"/>
      <c r="K597" s="108"/>
      <c r="L597" s="108"/>
      <c r="M597" s="108"/>
      <c r="N597" s="108"/>
      <c r="O597" s="108"/>
      <c r="P597" s="108"/>
      <c r="Q597" s="108"/>
      <c r="R597" s="108"/>
      <c r="S597" s="108"/>
      <c r="T597" s="108"/>
    </row>
    <row r="598" spans="1:20" ht="15.75">
      <c r="A598" s="100">
        <v>124</v>
      </c>
      <c r="B598" s="102" t="s">
        <v>384</v>
      </c>
      <c r="C598" s="102"/>
      <c r="D598" s="102"/>
      <c r="E598" s="102"/>
      <c r="F598" s="102"/>
      <c r="G598" s="102"/>
      <c r="H598" s="102"/>
      <c r="I598" s="102"/>
      <c r="J598" s="108"/>
      <c r="K598" s="108"/>
      <c r="L598" s="108"/>
      <c r="M598" s="102"/>
    </row>
    <row r="599" spans="1:20" ht="15.75">
      <c r="A599" s="100"/>
      <c r="B599" s="102" t="s">
        <v>346</v>
      </c>
      <c r="C599" s="102"/>
      <c r="D599" s="102"/>
      <c r="E599" s="102"/>
      <c r="F599" s="102"/>
      <c r="G599" s="102"/>
      <c r="H599" s="102"/>
      <c r="I599" s="102"/>
      <c r="J599" s="108"/>
      <c r="K599" s="108"/>
      <c r="L599" s="108"/>
      <c r="M599" s="102"/>
    </row>
    <row r="600" spans="1:20" ht="15.75">
      <c r="A600" s="100"/>
      <c r="B600" s="102" t="s">
        <v>385</v>
      </c>
      <c r="C600" s="102"/>
      <c r="D600" s="102"/>
      <c r="E600" s="102"/>
      <c r="F600" s="102"/>
      <c r="G600" s="102"/>
      <c r="H600" s="102"/>
      <c r="I600" s="102"/>
      <c r="J600" s="108"/>
      <c r="K600" s="108"/>
      <c r="L600" s="108"/>
      <c r="M600" s="102"/>
    </row>
    <row r="601" spans="1:20" ht="16.5" customHeight="1">
      <c r="A601" s="100"/>
      <c r="B601" s="266"/>
      <c r="C601" s="267"/>
      <c r="D601" s="267"/>
      <c r="E601" s="267"/>
      <c r="F601" s="267"/>
      <c r="G601" s="267"/>
      <c r="H601" s="267"/>
      <c r="I601" s="267"/>
      <c r="J601" s="267"/>
      <c r="K601" s="267"/>
      <c r="L601" s="268"/>
      <c r="M601" s="114" t="s">
        <v>238</v>
      </c>
      <c r="N601" s="263"/>
      <c r="O601" s="264"/>
      <c r="P601" s="265"/>
      <c r="R601" s="263"/>
      <c r="S601" s="264"/>
      <c r="T601" s="265"/>
    </row>
    <row r="602" spans="1:20" ht="15.75">
      <c r="A602" s="100"/>
      <c r="B602" s="269"/>
      <c r="C602" s="270"/>
      <c r="D602" s="270"/>
      <c r="E602" s="270"/>
      <c r="F602" s="270"/>
      <c r="G602" s="270"/>
      <c r="H602" s="270"/>
      <c r="I602" s="270"/>
      <c r="J602" s="270"/>
      <c r="K602" s="270"/>
      <c r="L602" s="271"/>
      <c r="M602" s="115"/>
    </row>
    <row r="603" spans="1:20" ht="15.75">
      <c r="A603" s="100"/>
      <c r="B603" s="272"/>
      <c r="C603" s="273"/>
      <c r="D603" s="273"/>
      <c r="E603" s="273"/>
      <c r="F603" s="273"/>
      <c r="G603" s="273"/>
      <c r="H603" s="273"/>
      <c r="I603" s="273"/>
      <c r="J603" s="273"/>
      <c r="K603" s="273"/>
      <c r="L603" s="274"/>
      <c r="M603" s="115"/>
    </row>
    <row r="604" spans="1:20" ht="15.75">
      <c r="A604" s="100">
        <v>125</v>
      </c>
      <c r="B604" s="102" t="s">
        <v>180</v>
      </c>
      <c r="C604" s="102"/>
      <c r="D604" s="102"/>
      <c r="E604" s="102"/>
      <c r="F604" s="102"/>
      <c r="G604" s="102"/>
      <c r="H604" s="102"/>
      <c r="I604" s="102"/>
      <c r="J604" s="108"/>
      <c r="K604" s="108"/>
      <c r="L604" s="108"/>
      <c r="M604" s="102"/>
    </row>
    <row r="605" spans="1:20" ht="16.5" customHeight="1">
      <c r="A605" s="100"/>
      <c r="B605" s="266"/>
      <c r="C605" s="267"/>
      <c r="D605" s="267"/>
      <c r="E605" s="267"/>
      <c r="F605" s="267"/>
      <c r="G605" s="267"/>
      <c r="H605" s="267"/>
      <c r="I605" s="267"/>
      <c r="J605" s="267"/>
      <c r="K605" s="267"/>
      <c r="L605" s="268"/>
      <c r="M605" s="114" t="s">
        <v>238</v>
      </c>
      <c r="N605" s="263"/>
      <c r="O605" s="264"/>
      <c r="P605" s="265"/>
      <c r="R605" s="263"/>
      <c r="S605" s="264"/>
      <c r="T605" s="265"/>
    </row>
    <row r="606" spans="1:20" ht="15.75">
      <c r="A606" s="100"/>
      <c r="B606" s="269"/>
      <c r="C606" s="270"/>
      <c r="D606" s="270"/>
      <c r="E606" s="270"/>
      <c r="F606" s="270"/>
      <c r="G606" s="270"/>
      <c r="H606" s="270"/>
      <c r="I606" s="270"/>
      <c r="J606" s="270"/>
      <c r="K606" s="270"/>
      <c r="L606" s="271"/>
      <c r="M606" s="115"/>
    </row>
    <row r="607" spans="1:20" ht="15.75">
      <c r="A607" s="100"/>
      <c r="B607" s="272"/>
      <c r="C607" s="273"/>
      <c r="D607" s="273"/>
      <c r="E607" s="273"/>
      <c r="F607" s="273"/>
      <c r="G607" s="273"/>
      <c r="H607" s="273"/>
      <c r="I607" s="273"/>
      <c r="J607" s="273"/>
      <c r="K607" s="273"/>
      <c r="L607" s="274"/>
      <c r="M607" s="115"/>
    </row>
    <row r="608" spans="1:20" ht="15.75">
      <c r="A608" s="100">
        <v>126</v>
      </c>
      <c r="B608" s="102" t="s">
        <v>348</v>
      </c>
      <c r="C608" s="102"/>
      <c r="D608" s="102"/>
      <c r="E608" s="102"/>
      <c r="F608" s="102"/>
      <c r="G608" s="102"/>
      <c r="H608" s="102"/>
      <c r="I608" s="102"/>
      <c r="J608" s="108"/>
      <c r="K608" s="108"/>
      <c r="L608" s="108"/>
      <c r="M608" s="102"/>
      <c r="N608" s="102"/>
      <c r="O608" s="102"/>
      <c r="P608" s="102"/>
      <c r="Q608" s="102"/>
      <c r="R608" s="102"/>
      <c r="S608" s="102"/>
      <c r="T608" s="102"/>
    </row>
    <row r="609" spans="1:20" ht="16.5" customHeight="1">
      <c r="A609" s="100"/>
      <c r="B609" s="266"/>
      <c r="C609" s="267"/>
      <c r="D609" s="267"/>
      <c r="E609" s="267"/>
      <c r="F609" s="267"/>
      <c r="G609" s="267"/>
      <c r="H609" s="267"/>
      <c r="I609" s="267"/>
      <c r="J609" s="267"/>
      <c r="K609" s="267"/>
      <c r="L609" s="268"/>
      <c r="M609" s="114" t="s">
        <v>238</v>
      </c>
      <c r="N609" s="263"/>
      <c r="O609" s="264"/>
      <c r="P609" s="265"/>
      <c r="R609" s="263"/>
      <c r="S609" s="264"/>
      <c r="T609" s="265"/>
    </row>
    <row r="610" spans="1:20" ht="15.75">
      <c r="A610" s="100"/>
      <c r="B610" s="269"/>
      <c r="C610" s="270"/>
      <c r="D610" s="270"/>
      <c r="E610" s="270"/>
      <c r="F610" s="270"/>
      <c r="G610" s="270"/>
      <c r="H610" s="270"/>
      <c r="I610" s="270"/>
      <c r="J610" s="270"/>
      <c r="K610" s="270"/>
      <c r="L610" s="271"/>
      <c r="M610" s="115"/>
    </row>
    <row r="611" spans="1:20" ht="15.75">
      <c r="A611" s="100"/>
      <c r="B611" s="272"/>
      <c r="C611" s="273"/>
      <c r="D611" s="273"/>
      <c r="E611" s="273"/>
      <c r="F611" s="273"/>
      <c r="G611" s="273"/>
      <c r="H611" s="273"/>
      <c r="I611" s="273"/>
      <c r="J611" s="273"/>
      <c r="K611" s="273"/>
      <c r="L611" s="274"/>
      <c r="M611" s="115"/>
    </row>
    <row r="612" spans="1:20" ht="15.75">
      <c r="A612" s="108" t="s">
        <v>97</v>
      </c>
      <c r="C612" s="108"/>
      <c r="D612" s="108"/>
      <c r="E612" s="108"/>
      <c r="F612" s="108"/>
      <c r="G612" s="108"/>
      <c r="H612" s="108"/>
      <c r="I612" s="108"/>
      <c r="J612" s="108"/>
      <c r="K612" s="108"/>
      <c r="L612" s="108"/>
      <c r="M612" s="108"/>
      <c r="N612" s="108"/>
      <c r="O612" s="108"/>
      <c r="P612" s="108"/>
      <c r="Q612" s="108"/>
      <c r="R612" s="108"/>
      <c r="S612" s="108"/>
      <c r="T612" s="108"/>
    </row>
    <row r="613" spans="1:20" ht="15.75">
      <c r="A613" s="100">
        <v>127</v>
      </c>
      <c r="B613" s="102" t="s">
        <v>503</v>
      </c>
      <c r="C613" s="102"/>
      <c r="D613" s="102"/>
      <c r="E613" s="102"/>
      <c r="F613" s="102"/>
      <c r="G613" s="102"/>
      <c r="H613" s="102"/>
      <c r="I613" s="102"/>
      <c r="J613" s="108"/>
      <c r="K613" s="108"/>
      <c r="L613" s="108"/>
      <c r="M613" s="102"/>
    </row>
    <row r="614" spans="1:20" ht="16.5" customHeight="1">
      <c r="A614" s="100"/>
      <c r="B614" s="266"/>
      <c r="C614" s="267"/>
      <c r="D614" s="267"/>
      <c r="E614" s="267"/>
      <c r="F614" s="267"/>
      <c r="G614" s="267"/>
      <c r="H614" s="267"/>
      <c r="I614" s="267"/>
      <c r="J614" s="267"/>
      <c r="K614" s="267"/>
      <c r="L614" s="268"/>
      <c r="M614" s="114" t="s">
        <v>238</v>
      </c>
      <c r="N614" s="263"/>
      <c r="O614" s="264"/>
      <c r="P614" s="265"/>
      <c r="R614" s="263"/>
      <c r="S614" s="264"/>
      <c r="T614" s="265"/>
    </row>
    <row r="615" spans="1:20" ht="15.75">
      <c r="A615" s="100"/>
      <c r="B615" s="269"/>
      <c r="C615" s="270"/>
      <c r="D615" s="270"/>
      <c r="E615" s="270"/>
      <c r="F615" s="270"/>
      <c r="G615" s="270"/>
      <c r="H615" s="270"/>
      <c r="I615" s="270"/>
      <c r="J615" s="270"/>
      <c r="K615" s="270"/>
      <c r="L615" s="271"/>
      <c r="M615" s="115"/>
    </row>
    <row r="616" spans="1:20" ht="15.75">
      <c r="A616" s="100"/>
      <c r="B616" s="272"/>
      <c r="C616" s="273"/>
      <c r="D616" s="273"/>
      <c r="E616" s="273"/>
      <c r="F616" s="273"/>
      <c r="G616" s="273"/>
      <c r="H616" s="273"/>
      <c r="I616" s="273"/>
      <c r="J616" s="273"/>
      <c r="K616" s="273"/>
      <c r="L616" s="274"/>
      <c r="M616" s="115"/>
    </row>
    <row r="617" spans="1:20" ht="15.75">
      <c r="A617" s="100">
        <v>128</v>
      </c>
      <c r="B617" s="102" t="s">
        <v>183</v>
      </c>
      <c r="C617" s="102"/>
      <c r="D617" s="102"/>
      <c r="E617" s="102"/>
      <c r="F617" s="102"/>
      <c r="G617" s="102"/>
      <c r="H617" s="102"/>
      <c r="I617" s="102"/>
      <c r="J617" s="108"/>
      <c r="K617" s="108"/>
      <c r="L617" s="108"/>
      <c r="M617" s="102"/>
    </row>
    <row r="618" spans="1:20" ht="16.5" customHeight="1">
      <c r="A618" s="100"/>
      <c r="B618" s="266"/>
      <c r="C618" s="267"/>
      <c r="D618" s="267"/>
      <c r="E618" s="267"/>
      <c r="F618" s="267"/>
      <c r="G618" s="267"/>
      <c r="H618" s="267"/>
      <c r="I618" s="267"/>
      <c r="J618" s="267"/>
      <c r="K618" s="267"/>
      <c r="L618" s="268"/>
      <c r="M618" s="114" t="s">
        <v>238</v>
      </c>
      <c r="N618" s="263"/>
      <c r="O618" s="264"/>
      <c r="P618" s="265"/>
      <c r="R618" s="263"/>
      <c r="S618" s="264"/>
      <c r="T618" s="265"/>
    </row>
    <row r="619" spans="1:20" ht="15.75">
      <c r="A619" s="100"/>
      <c r="B619" s="269"/>
      <c r="C619" s="270"/>
      <c r="D619" s="270"/>
      <c r="E619" s="270"/>
      <c r="F619" s="270"/>
      <c r="G619" s="270"/>
      <c r="H619" s="270"/>
      <c r="I619" s="270"/>
      <c r="J619" s="270"/>
      <c r="K619" s="270"/>
      <c r="L619" s="271"/>
      <c r="M619" s="115"/>
    </row>
    <row r="620" spans="1:20" ht="15.75">
      <c r="A620" s="100"/>
      <c r="B620" s="272"/>
      <c r="C620" s="273"/>
      <c r="D620" s="273"/>
      <c r="E620" s="273"/>
      <c r="F620" s="273"/>
      <c r="G620" s="273"/>
      <c r="H620" s="273"/>
      <c r="I620" s="273"/>
      <c r="J620" s="273"/>
      <c r="K620" s="273"/>
      <c r="L620" s="274"/>
      <c r="M620" s="115"/>
    </row>
    <row r="621" spans="1:20" ht="15.75">
      <c r="A621" s="100">
        <v>129</v>
      </c>
      <c r="B621" s="102" t="s">
        <v>184</v>
      </c>
      <c r="C621" s="102"/>
      <c r="D621" s="102"/>
      <c r="E621" s="102"/>
      <c r="F621" s="102"/>
      <c r="G621" s="102"/>
      <c r="H621" s="102"/>
      <c r="I621" s="102"/>
      <c r="J621" s="108"/>
      <c r="K621" s="108"/>
      <c r="L621" s="108"/>
      <c r="M621" s="102"/>
    </row>
    <row r="622" spans="1:20" ht="16.5" customHeight="1">
      <c r="A622" s="100"/>
      <c r="B622" s="266"/>
      <c r="C622" s="267"/>
      <c r="D622" s="267"/>
      <c r="E622" s="267"/>
      <c r="F622" s="267"/>
      <c r="G622" s="267"/>
      <c r="H622" s="267"/>
      <c r="I622" s="267"/>
      <c r="J622" s="267"/>
      <c r="K622" s="267"/>
      <c r="L622" s="268"/>
      <c r="M622" s="114" t="s">
        <v>238</v>
      </c>
      <c r="N622" s="263"/>
      <c r="O622" s="264"/>
      <c r="P622" s="265"/>
      <c r="R622" s="263"/>
      <c r="S622" s="264"/>
      <c r="T622" s="265"/>
    </row>
    <row r="623" spans="1:20" ht="15.75">
      <c r="A623" s="100"/>
      <c r="B623" s="269"/>
      <c r="C623" s="270"/>
      <c r="D623" s="270"/>
      <c r="E623" s="270"/>
      <c r="F623" s="270"/>
      <c r="G623" s="270"/>
      <c r="H623" s="270"/>
      <c r="I623" s="270"/>
      <c r="J623" s="270"/>
      <c r="K623" s="270"/>
      <c r="L623" s="271"/>
      <c r="M623" s="115"/>
    </row>
    <row r="624" spans="1:20" ht="15.75">
      <c r="A624" s="100"/>
      <c r="B624" s="272"/>
      <c r="C624" s="273"/>
      <c r="D624" s="273"/>
      <c r="E624" s="273"/>
      <c r="F624" s="273"/>
      <c r="G624" s="273"/>
      <c r="H624" s="273"/>
      <c r="I624" s="273"/>
      <c r="J624" s="273"/>
      <c r="K624" s="273"/>
      <c r="L624" s="274"/>
      <c r="M624" s="115"/>
    </row>
    <row r="625" spans="1:20" ht="15.75">
      <c r="A625" s="100">
        <v>130</v>
      </c>
      <c r="B625" s="102" t="s">
        <v>386</v>
      </c>
      <c r="C625" s="102"/>
      <c r="D625" s="102"/>
      <c r="E625" s="102"/>
      <c r="F625" s="102"/>
      <c r="G625" s="102"/>
      <c r="H625" s="102"/>
      <c r="I625" s="102"/>
      <c r="J625" s="108"/>
      <c r="K625" s="108"/>
      <c r="L625" s="108"/>
      <c r="M625" s="102"/>
    </row>
    <row r="626" spans="1:20" ht="16.5" customHeight="1">
      <c r="A626" s="100"/>
      <c r="B626" s="266"/>
      <c r="C626" s="267"/>
      <c r="D626" s="267"/>
      <c r="E626" s="267"/>
      <c r="F626" s="267"/>
      <c r="G626" s="267"/>
      <c r="H626" s="267"/>
      <c r="I626" s="267"/>
      <c r="J626" s="267"/>
      <c r="K626" s="267"/>
      <c r="L626" s="268"/>
      <c r="M626" s="114" t="s">
        <v>238</v>
      </c>
      <c r="N626" s="263"/>
      <c r="O626" s="264"/>
      <c r="P626" s="265"/>
      <c r="R626" s="263"/>
      <c r="S626" s="264"/>
      <c r="T626" s="265"/>
    </row>
    <row r="627" spans="1:20" ht="15.75">
      <c r="A627" s="100"/>
      <c r="B627" s="269"/>
      <c r="C627" s="270"/>
      <c r="D627" s="270"/>
      <c r="E627" s="270"/>
      <c r="F627" s="270"/>
      <c r="G627" s="270"/>
      <c r="H627" s="270"/>
      <c r="I627" s="270"/>
      <c r="J627" s="270"/>
      <c r="K627" s="270"/>
      <c r="L627" s="271"/>
      <c r="M627" s="115"/>
    </row>
    <row r="628" spans="1:20" ht="15.75">
      <c r="A628" s="100"/>
      <c r="B628" s="272"/>
      <c r="C628" s="273"/>
      <c r="D628" s="273"/>
      <c r="E628" s="273"/>
      <c r="F628" s="273"/>
      <c r="G628" s="273"/>
      <c r="H628" s="273"/>
      <c r="I628" s="273"/>
      <c r="J628" s="273"/>
      <c r="K628" s="273"/>
      <c r="L628" s="274"/>
      <c r="M628" s="115"/>
    </row>
    <row r="629" spans="1:20" ht="15.75">
      <c r="A629" s="108" t="s">
        <v>105</v>
      </c>
      <c r="C629" s="108"/>
      <c r="D629" s="108"/>
      <c r="E629" s="108"/>
      <c r="F629" s="108"/>
      <c r="G629" s="108"/>
      <c r="H629" s="108"/>
      <c r="I629" s="108"/>
      <c r="J629" s="108"/>
      <c r="K629" s="108"/>
      <c r="L629" s="108"/>
      <c r="M629" s="108"/>
      <c r="N629" s="108"/>
      <c r="O629" s="108"/>
      <c r="P629" s="108"/>
      <c r="Q629" s="108"/>
      <c r="R629" s="108"/>
      <c r="S629" s="108"/>
      <c r="T629" s="108"/>
    </row>
    <row r="630" spans="1:20" ht="15.75">
      <c r="A630" s="100">
        <v>131</v>
      </c>
      <c r="B630" s="102" t="s">
        <v>187</v>
      </c>
      <c r="C630" s="102"/>
      <c r="D630" s="102"/>
      <c r="E630" s="102"/>
      <c r="F630" s="102"/>
      <c r="G630" s="102"/>
      <c r="H630" s="102"/>
      <c r="I630" s="102"/>
      <c r="J630" s="108"/>
      <c r="K630" s="108"/>
      <c r="L630" s="108"/>
      <c r="M630" s="102"/>
    </row>
    <row r="631" spans="1:20" ht="16.5" customHeight="1">
      <c r="A631" s="100"/>
      <c r="B631" s="266"/>
      <c r="C631" s="267"/>
      <c r="D631" s="267"/>
      <c r="E631" s="267"/>
      <c r="F631" s="267"/>
      <c r="G631" s="267"/>
      <c r="H631" s="267"/>
      <c r="I631" s="267"/>
      <c r="J631" s="267"/>
      <c r="K631" s="267"/>
      <c r="L631" s="268"/>
      <c r="M631" s="114" t="s">
        <v>238</v>
      </c>
      <c r="N631" s="263"/>
      <c r="O631" s="264"/>
      <c r="P631" s="265"/>
      <c r="R631" s="263"/>
      <c r="S631" s="264"/>
      <c r="T631" s="265"/>
    </row>
    <row r="632" spans="1:20" ht="15.75">
      <c r="A632" s="100"/>
      <c r="B632" s="269"/>
      <c r="C632" s="270"/>
      <c r="D632" s="270"/>
      <c r="E632" s="270"/>
      <c r="F632" s="270"/>
      <c r="G632" s="270"/>
      <c r="H632" s="270"/>
      <c r="I632" s="270"/>
      <c r="J632" s="270"/>
      <c r="K632" s="270"/>
      <c r="L632" s="271"/>
      <c r="M632" s="115"/>
    </row>
    <row r="633" spans="1:20" ht="15.75">
      <c r="A633" s="100"/>
      <c r="B633" s="272"/>
      <c r="C633" s="273"/>
      <c r="D633" s="273"/>
      <c r="E633" s="273"/>
      <c r="F633" s="273"/>
      <c r="G633" s="273"/>
      <c r="H633" s="273"/>
      <c r="I633" s="273"/>
      <c r="J633" s="273"/>
      <c r="K633" s="273"/>
      <c r="L633" s="274"/>
      <c r="M633" s="115"/>
    </row>
    <row r="634" spans="1:20" ht="15.75">
      <c r="A634" s="100">
        <v>132</v>
      </c>
      <c r="B634" s="102" t="s">
        <v>350</v>
      </c>
      <c r="C634" s="102"/>
      <c r="D634" s="102"/>
      <c r="E634" s="102"/>
      <c r="F634" s="102"/>
      <c r="G634" s="102"/>
      <c r="H634" s="102"/>
      <c r="I634" s="102"/>
      <c r="J634" s="108"/>
      <c r="K634" s="108"/>
      <c r="L634" s="108"/>
      <c r="M634" s="102"/>
    </row>
    <row r="635" spans="1:20" ht="16.5" customHeight="1">
      <c r="A635" s="100"/>
      <c r="B635" s="266"/>
      <c r="C635" s="267"/>
      <c r="D635" s="267"/>
      <c r="E635" s="267"/>
      <c r="F635" s="267"/>
      <c r="G635" s="267"/>
      <c r="H635" s="267"/>
      <c r="I635" s="267"/>
      <c r="J635" s="267"/>
      <c r="K635" s="267"/>
      <c r="L635" s="268"/>
      <c r="M635" s="114" t="s">
        <v>238</v>
      </c>
      <c r="N635" s="263"/>
      <c r="O635" s="264"/>
      <c r="P635" s="265"/>
      <c r="R635" s="263"/>
      <c r="S635" s="264"/>
      <c r="T635" s="265"/>
    </row>
    <row r="636" spans="1:20" ht="15.75">
      <c r="A636" s="100"/>
      <c r="B636" s="269"/>
      <c r="C636" s="270"/>
      <c r="D636" s="270"/>
      <c r="E636" s="270"/>
      <c r="F636" s="270"/>
      <c r="G636" s="270"/>
      <c r="H636" s="270"/>
      <c r="I636" s="270"/>
      <c r="J636" s="270"/>
      <c r="K636" s="270"/>
      <c r="L636" s="271"/>
      <c r="M636" s="115"/>
    </row>
    <row r="637" spans="1:20" ht="15.75">
      <c r="A637" s="100"/>
      <c r="B637" s="272"/>
      <c r="C637" s="273"/>
      <c r="D637" s="273"/>
      <c r="E637" s="273"/>
      <c r="F637" s="273"/>
      <c r="G637" s="273"/>
      <c r="H637" s="273"/>
      <c r="I637" s="273"/>
      <c r="J637" s="273"/>
      <c r="K637" s="273"/>
      <c r="L637" s="274"/>
      <c r="M637" s="115"/>
    </row>
    <row r="638" spans="1:20" ht="15.75">
      <c r="A638" s="100"/>
    </row>
    <row r="639" spans="1:20" ht="18">
      <c r="A639" s="105" t="s">
        <v>613</v>
      </c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T639" s="102"/>
    </row>
    <row r="640" spans="1:20" ht="15.75">
      <c r="A640" s="100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T640" s="102"/>
    </row>
    <row r="641" spans="1:20" ht="15.75">
      <c r="A641" s="108" t="s">
        <v>40</v>
      </c>
      <c r="C641" s="108"/>
      <c r="D641" s="108"/>
      <c r="E641" s="108"/>
      <c r="F641" s="108"/>
      <c r="G641" s="108"/>
      <c r="H641" s="108"/>
      <c r="I641" s="108"/>
      <c r="J641" s="108"/>
      <c r="K641" s="108"/>
      <c r="L641" s="108"/>
      <c r="M641" s="108"/>
      <c r="N641" s="108"/>
      <c r="O641" s="108"/>
      <c r="P641" s="108"/>
      <c r="Q641" s="108"/>
      <c r="R641" s="108"/>
      <c r="S641" s="108"/>
      <c r="T641" s="108"/>
    </row>
    <row r="642" spans="1:20" ht="15.75">
      <c r="A642" s="100">
        <v>133</v>
      </c>
      <c r="B642" s="102" t="s">
        <v>190</v>
      </c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</row>
    <row r="643" spans="1:20" ht="16.5" customHeight="1">
      <c r="A643" s="100"/>
      <c r="B643" s="266"/>
      <c r="C643" s="267"/>
      <c r="D643" s="267"/>
      <c r="E643" s="267"/>
      <c r="F643" s="267"/>
      <c r="G643" s="267"/>
      <c r="H643" s="267"/>
      <c r="I643" s="267"/>
      <c r="J643" s="267"/>
      <c r="K643" s="267"/>
      <c r="L643" s="268"/>
      <c r="M643" s="114" t="s">
        <v>238</v>
      </c>
      <c r="N643" s="263"/>
      <c r="O643" s="264"/>
      <c r="P643" s="265"/>
      <c r="R643" s="263"/>
      <c r="S643" s="264"/>
      <c r="T643" s="265"/>
    </row>
    <row r="644" spans="1:20" ht="15.75">
      <c r="A644" s="100"/>
      <c r="B644" s="269"/>
      <c r="C644" s="270"/>
      <c r="D644" s="270"/>
      <c r="E644" s="270"/>
      <c r="F644" s="270"/>
      <c r="G644" s="270"/>
      <c r="H644" s="270"/>
      <c r="I644" s="270"/>
      <c r="J644" s="270"/>
      <c r="K644" s="270"/>
      <c r="L644" s="271"/>
      <c r="M644" s="115"/>
    </row>
    <row r="645" spans="1:20" ht="15.75">
      <c r="A645" s="100"/>
      <c r="B645" s="272"/>
      <c r="C645" s="273"/>
      <c r="D645" s="273"/>
      <c r="E645" s="273"/>
      <c r="F645" s="273"/>
      <c r="G645" s="273"/>
      <c r="H645" s="273"/>
      <c r="I645" s="273"/>
      <c r="J645" s="273"/>
      <c r="K645" s="273"/>
      <c r="L645" s="274"/>
      <c r="M645" s="115"/>
    </row>
    <row r="646" spans="1:20" ht="15.75">
      <c r="A646" s="100">
        <v>134</v>
      </c>
      <c r="B646" s="102" t="s">
        <v>387</v>
      </c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</row>
    <row r="647" spans="1:20" ht="16.5" customHeight="1">
      <c r="A647" s="100"/>
      <c r="B647" s="266"/>
      <c r="C647" s="267"/>
      <c r="D647" s="267"/>
      <c r="E647" s="267"/>
      <c r="F647" s="267"/>
      <c r="G647" s="267"/>
      <c r="H647" s="267"/>
      <c r="I647" s="267"/>
      <c r="J647" s="267"/>
      <c r="K647" s="267"/>
      <c r="L647" s="268"/>
      <c r="M647" s="114" t="s">
        <v>238</v>
      </c>
      <c r="N647" s="263"/>
      <c r="O647" s="264"/>
      <c r="P647" s="265"/>
      <c r="R647" s="263"/>
      <c r="S647" s="264"/>
      <c r="T647" s="265"/>
    </row>
    <row r="648" spans="1:20" ht="15.75">
      <c r="A648" s="100"/>
      <c r="B648" s="269"/>
      <c r="C648" s="270"/>
      <c r="D648" s="270"/>
      <c r="E648" s="270"/>
      <c r="F648" s="270"/>
      <c r="G648" s="270"/>
      <c r="H648" s="270"/>
      <c r="I648" s="270"/>
      <c r="J648" s="270"/>
      <c r="K648" s="270"/>
      <c r="L648" s="271"/>
      <c r="M648" s="115"/>
    </row>
    <row r="649" spans="1:20" ht="15.75">
      <c r="A649" s="100"/>
      <c r="B649" s="272"/>
      <c r="C649" s="273"/>
      <c r="D649" s="273"/>
      <c r="E649" s="273"/>
      <c r="F649" s="273"/>
      <c r="G649" s="273"/>
      <c r="H649" s="273"/>
      <c r="I649" s="273"/>
      <c r="J649" s="273"/>
      <c r="K649" s="273"/>
      <c r="L649" s="274"/>
      <c r="M649" s="115"/>
    </row>
    <row r="650" spans="1:20" ht="15.75">
      <c r="A650" s="108" t="s">
        <v>44</v>
      </c>
      <c r="C650" s="108"/>
      <c r="D650" s="108"/>
      <c r="E650" s="108"/>
      <c r="F650" s="108"/>
      <c r="G650" s="108"/>
      <c r="H650" s="108"/>
      <c r="I650" s="108"/>
      <c r="J650" s="108"/>
      <c r="K650" s="108"/>
      <c r="L650" s="108"/>
      <c r="M650" s="108"/>
      <c r="N650" s="108"/>
      <c r="O650" s="108"/>
      <c r="P650" s="108"/>
      <c r="Q650" s="108"/>
      <c r="R650" s="108"/>
      <c r="S650" s="108"/>
      <c r="T650" s="108"/>
    </row>
    <row r="651" spans="1:20" ht="15.75">
      <c r="A651" s="100">
        <v>135</v>
      </c>
      <c r="B651" s="102" t="s">
        <v>511</v>
      </c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</row>
    <row r="652" spans="1:20" ht="16.5" customHeight="1">
      <c r="A652" s="100"/>
      <c r="B652" s="266"/>
      <c r="C652" s="267"/>
      <c r="D652" s="267"/>
      <c r="E652" s="267"/>
      <c r="F652" s="267"/>
      <c r="G652" s="267"/>
      <c r="H652" s="267"/>
      <c r="I652" s="267"/>
      <c r="J652" s="267"/>
      <c r="K652" s="267"/>
      <c r="L652" s="268"/>
      <c r="M652" s="114" t="s">
        <v>238</v>
      </c>
      <c r="N652" s="263"/>
      <c r="O652" s="264"/>
      <c r="P652" s="265"/>
      <c r="R652" s="263"/>
      <c r="S652" s="264"/>
      <c r="T652" s="265"/>
    </row>
    <row r="653" spans="1:20" ht="15.75">
      <c r="A653" s="100"/>
      <c r="B653" s="269"/>
      <c r="C653" s="270"/>
      <c r="D653" s="270"/>
      <c r="E653" s="270"/>
      <c r="F653" s="270"/>
      <c r="G653" s="270"/>
      <c r="H653" s="270"/>
      <c r="I653" s="270"/>
      <c r="J653" s="270"/>
      <c r="K653" s="270"/>
      <c r="L653" s="271"/>
      <c r="M653" s="115"/>
    </row>
    <row r="654" spans="1:20" ht="15.75">
      <c r="A654" s="100"/>
      <c r="B654" s="272"/>
      <c r="C654" s="273"/>
      <c r="D654" s="273"/>
      <c r="E654" s="273"/>
      <c r="F654" s="273"/>
      <c r="G654" s="273"/>
      <c r="H654" s="273"/>
      <c r="I654" s="273"/>
      <c r="J654" s="273"/>
      <c r="K654" s="273"/>
      <c r="L654" s="274"/>
      <c r="M654" s="115"/>
    </row>
    <row r="655" spans="1:20" ht="15.75">
      <c r="A655" s="100">
        <v>136</v>
      </c>
      <c r="B655" s="102" t="s">
        <v>191</v>
      </c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</row>
    <row r="656" spans="1:20" ht="16.5" customHeight="1">
      <c r="A656" s="100"/>
      <c r="B656" s="266"/>
      <c r="C656" s="267"/>
      <c r="D656" s="267"/>
      <c r="E656" s="267"/>
      <c r="F656" s="267"/>
      <c r="G656" s="267"/>
      <c r="H656" s="267"/>
      <c r="I656" s="267"/>
      <c r="J656" s="267"/>
      <c r="K656" s="267"/>
      <c r="L656" s="268"/>
      <c r="M656" s="114" t="s">
        <v>238</v>
      </c>
      <c r="N656" s="263"/>
      <c r="O656" s="264"/>
      <c r="P656" s="265"/>
      <c r="R656" s="263"/>
      <c r="S656" s="264"/>
      <c r="T656" s="265"/>
    </row>
    <row r="657" spans="1:20" ht="15.75">
      <c r="A657" s="100"/>
      <c r="B657" s="269"/>
      <c r="C657" s="270"/>
      <c r="D657" s="270"/>
      <c r="E657" s="270"/>
      <c r="F657" s="270"/>
      <c r="G657" s="270"/>
      <c r="H657" s="270"/>
      <c r="I657" s="270"/>
      <c r="J657" s="270"/>
      <c r="K657" s="270"/>
      <c r="L657" s="271"/>
      <c r="M657" s="115"/>
    </row>
    <row r="658" spans="1:20" ht="15.75">
      <c r="A658" s="100"/>
      <c r="B658" s="272"/>
      <c r="C658" s="273"/>
      <c r="D658" s="273"/>
      <c r="E658" s="273"/>
      <c r="F658" s="273"/>
      <c r="G658" s="273"/>
      <c r="H658" s="273"/>
      <c r="I658" s="273"/>
      <c r="J658" s="273"/>
      <c r="K658" s="273"/>
      <c r="L658" s="274"/>
      <c r="M658" s="115"/>
    </row>
    <row r="659" spans="1:20" ht="15.75">
      <c r="A659" s="100">
        <v>137</v>
      </c>
      <c r="B659" s="102" t="s">
        <v>215</v>
      </c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</row>
    <row r="660" spans="1:20" ht="16.5" customHeight="1">
      <c r="A660" s="100"/>
      <c r="B660" s="266"/>
      <c r="C660" s="267"/>
      <c r="D660" s="267"/>
      <c r="E660" s="267"/>
      <c r="F660" s="267"/>
      <c r="G660" s="267"/>
      <c r="H660" s="267"/>
      <c r="I660" s="267"/>
      <c r="J660" s="267"/>
      <c r="K660" s="267"/>
      <c r="L660" s="268"/>
      <c r="M660" s="114" t="s">
        <v>238</v>
      </c>
      <c r="N660" s="263"/>
      <c r="O660" s="264"/>
      <c r="P660" s="265"/>
      <c r="R660" s="263"/>
      <c r="S660" s="264"/>
      <c r="T660" s="265"/>
    </row>
    <row r="661" spans="1:20" ht="15.75">
      <c r="A661" s="100"/>
      <c r="B661" s="269"/>
      <c r="C661" s="270"/>
      <c r="D661" s="270"/>
      <c r="E661" s="270"/>
      <c r="F661" s="270"/>
      <c r="G661" s="270"/>
      <c r="H661" s="270"/>
      <c r="I661" s="270"/>
      <c r="J661" s="270"/>
      <c r="K661" s="270"/>
      <c r="L661" s="271"/>
      <c r="M661" s="115"/>
    </row>
    <row r="662" spans="1:20" ht="15.75">
      <c r="A662" s="100"/>
      <c r="B662" s="272"/>
      <c r="C662" s="273"/>
      <c r="D662" s="273"/>
      <c r="E662" s="273"/>
      <c r="F662" s="273"/>
      <c r="G662" s="273"/>
      <c r="H662" s="273"/>
      <c r="I662" s="273"/>
      <c r="J662" s="273"/>
      <c r="K662" s="273"/>
      <c r="L662" s="274"/>
      <c r="M662" s="115"/>
    </row>
    <row r="663" spans="1:20" ht="15.75">
      <c r="A663" s="100">
        <v>138</v>
      </c>
      <c r="B663" s="102" t="s">
        <v>514</v>
      </c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</row>
    <row r="664" spans="1:20" ht="16.5" customHeight="1">
      <c r="A664" s="100"/>
      <c r="B664" s="266"/>
      <c r="C664" s="267"/>
      <c r="D664" s="267"/>
      <c r="E664" s="267"/>
      <c r="F664" s="267"/>
      <c r="G664" s="267"/>
      <c r="H664" s="267"/>
      <c r="I664" s="267"/>
      <c r="J664" s="267"/>
      <c r="K664" s="267"/>
      <c r="L664" s="268"/>
      <c r="M664" s="114" t="s">
        <v>238</v>
      </c>
      <c r="N664" s="263"/>
      <c r="O664" s="264"/>
      <c r="P664" s="265"/>
      <c r="R664" s="263"/>
      <c r="S664" s="264"/>
      <c r="T664" s="265"/>
    </row>
    <row r="665" spans="1:20" ht="15.75">
      <c r="A665" s="100"/>
      <c r="B665" s="269"/>
      <c r="C665" s="270"/>
      <c r="D665" s="270"/>
      <c r="E665" s="270"/>
      <c r="F665" s="270"/>
      <c r="G665" s="270"/>
      <c r="H665" s="270"/>
      <c r="I665" s="270"/>
      <c r="J665" s="270"/>
      <c r="K665" s="270"/>
      <c r="L665" s="271"/>
      <c r="M665" s="115"/>
    </row>
    <row r="666" spans="1:20" ht="15.75">
      <c r="A666" s="100"/>
      <c r="B666" s="272"/>
      <c r="C666" s="273"/>
      <c r="D666" s="273"/>
      <c r="E666" s="273"/>
      <c r="F666" s="273"/>
      <c r="G666" s="273"/>
      <c r="H666" s="273"/>
      <c r="I666" s="273"/>
      <c r="J666" s="273"/>
      <c r="K666" s="273"/>
      <c r="L666" s="274"/>
      <c r="M666" s="115"/>
    </row>
    <row r="667" spans="1:20" ht="15.75">
      <c r="A667" s="100">
        <v>139</v>
      </c>
      <c r="B667" s="102" t="s">
        <v>388</v>
      </c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</row>
    <row r="668" spans="1:20" ht="16.5" customHeight="1">
      <c r="A668" s="100"/>
      <c r="B668" s="266"/>
      <c r="C668" s="267"/>
      <c r="D668" s="267"/>
      <c r="E668" s="267"/>
      <c r="F668" s="267"/>
      <c r="G668" s="267"/>
      <c r="H668" s="267"/>
      <c r="I668" s="267"/>
      <c r="J668" s="267"/>
      <c r="K668" s="267"/>
      <c r="L668" s="268"/>
      <c r="M668" s="114" t="s">
        <v>238</v>
      </c>
      <c r="N668" s="263"/>
      <c r="O668" s="264"/>
      <c r="P668" s="265"/>
      <c r="R668" s="263"/>
      <c r="S668" s="264"/>
      <c r="T668" s="265"/>
    </row>
    <row r="669" spans="1:20" ht="15.75">
      <c r="A669" s="100"/>
      <c r="B669" s="269"/>
      <c r="C669" s="270"/>
      <c r="D669" s="270"/>
      <c r="E669" s="270"/>
      <c r="F669" s="270"/>
      <c r="G669" s="270"/>
      <c r="H669" s="270"/>
      <c r="I669" s="270"/>
      <c r="J669" s="270"/>
      <c r="K669" s="270"/>
      <c r="L669" s="271"/>
      <c r="M669" s="115"/>
    </row>
    <row r="670" spans="1:20" ht="15.75">
      <c r="A670" s="100"/>
      <c r="B670" s="272"/>
      <c r="C670" s="273"/>
      <c r="D670" s="273"/>
      <c r="E670" s="273"/>
      <c r="F670" s="273"/>
      <c r="G670" s="273"/>
      <c r="H670" s="273"/>
      <c r="I670" s="273"/>
      <c r="J670" s="273"/>
      <c r="K670" s="273"/>
      <c r="L670" s="274"/>
      <c r="M670" s="115"/>
    </row>
    <row r="671" spans="1:20" ht="15.75">
      <c r="A671" s="108" t="s">
        <v>46</v>
      </c>
      <c r="C671" s="108"/>
      <c r="D671" s="108"/>
      <c r="E671" s="108"/>
      <c r="F671" s="108"/>
      <c r="G671" s="108"/>
      <c r="H671" s="108"/>
      <c r="I671" s="108"/>
      <c r="J671" s="108"/>
      <c r="K671" s="108"/>
      <c r="L671" s="108"/>
      <c r="M671" s="108"/>
      <c r="N671" s="108"/>
      <c r="O671" s="108"/>
      <c r="P671" s="108"/>
      <c r="Q671" s="108"/>
      <c r="R671" s="108"/>
      <c r="S671" s="108"/>
      <c r="T671" s="108"/>
    </row>
    <row r="672" spans="1:20" ht="15.75">
      <c r="A672" s="100">
        <v>140</v>
      </c>
      <c r="B672" s="102" t="s">
        <v>389</v>
      </c>
      <c r="C672" s="102"/>
      <c r="D672" s="102"/>
      <c r="E672" s="102"/>
      <c r="F672" s="102"/>
      <c r="G672" s="102"/>
      <c r="H672" s="102"/>
      <c r="I672" s="102"/>
      <c r="J672" s="108"/>
      <c r="K672" s="108"/>
      <c r="L672" s="108"/>
      <c r="M672" s="102"/>
    </row>
    <row r="673" spans="1:21" ht="16.5" customHeight="1">
      <c r="A673" s="100"/>
      <c r="B673" s="266"/>
      <c r="C673" s="267"/>
      <c r="D673" s="267"/>
      <c r="E673" s="267"/>
      <c r="F673" s="267"/>
      <c r="G673" s="267"/>
      <c r="H673" s="267"/>
      <c r="I673" s="267"/>
      <c r="J673" s="267"/>
      <c r="K673" s="267"/>
      <c r="L673" s="268"/>
      <c r="M673" s="114" t="s">
        <v>238</v>
      </c>
      <c r="N673" s="263"/>
      <c r="O673" s="264"/>
      <c r="P673" s="265"/>
      <c r="R673" s="263"/>
      <c r="S673" s="264"/>
      <c r="T673" s="265"/>
    </row>
    <row r="674" spans="1:21" ht="15.75">
      <c r="A674" s="100"/>
      <c r="B674" s="269"/>
      <c r="C674" s="270"/>
      <c r="D674" s="270"/>
      <c r="E674" s="270"/>
      <c r="F674" s="270"/>
      <c r="G674" s="270"/>
      <c r="H674" s="270"/>
      <c r="I674" s="270"/>
      <c r="J674" s="270"/>
      <c r="K674" s="270"/>
      <c r="L674" s="271"/>
      <c r="M674" s="115"/>
    </row>
    <row r="675" spans="1:21" ht="15.75">
      <c r="A675" s="100"/>
      <c r="B675" s="272"/>
      <c r="C675" s="273"/>
      <c r="D675" s="273"/>
      <c r="E675" s="273"/>
      <c r="F675" s="273"/>
      <c r="G675" s="273"/>
      <c r="H675" s="273"/>
      <c r="I675" s="273"/>
      <c r="J675" s="273"/>
      <c r="K675" s="273"/>
      <c r="L675" s="274"/>
      <c r="M675" s="115"/>
    </row>
    <row r="676" spans="1:21" ht="15.75">
      <c r="A676" s="100">
        <v>141</v>
      </c>
      <c r="B676" s="102" t="s">
        <v>297</v>
      </c>
      <c r="C676" s="102"/>
      <c r="D676" s="102"/>
      <c r="E676" s="102"/>
      <c r="F676" s="102"/>
      <c r="G676" s="102"/>
      <c r="H676" s="102"/>
      <c r="I676" s="102"/>
      <c r="J676" s="151"/>
      <c r="K676" s="151"/>
      <c r="L676" s="151"/>
      <c r="M676" s="102"/>
      <c r="N676" s="102"/>
      <c r="O676" s="102"/>
      <c r="P676" s="102"/>
      <c r="Q676" s="102"/>
      <c r="R676" s="102"/>
      <c r="S676" s="102"/>
      <c r="T676" s="102"/>
      <c r="U676" s="102"/>
    </row>
    <row r="677" spans="1:21" ht="16.5" customHeight="1">
      <c r="A677" s="100"/>
      <c r="B677" s="266"/>
      <c r="C677" s="267"/>
      <c r="D677" s="267"/>
      <c r="E677" s="267"/>
      <c r="F677" s="267"/>
      <c r="G677" s="267"/>
      <c r="H677" s="267"/>
      <c r="I677" s="267"/>
      <c r="J677" s="267"/>
      <c r="K677" s="267"/>
      <c r="L677" s="268"/>
      <c r="M677" s="114" t="s">
        <v>238</v>
      </c>
      <c r="N677" s="263"/>
      <c r="O677" s="264"/>
      <c r="P677" s="265"/>
      <c r="R677" s="263"/>
      <c r="S677" s="264"/>
      <c r="T677" s="265"/>
    </row>
    <row r="678" spans="1:21" ht="15.75">
      <c r="A678" s="100"/>
      <c r="B678" s="269"/>
      <c r="C678" s="270"/>
      <c r="D678" s="270"/>
      <c r="E678" s="270"/>
      <c r="F678" s="270"/>
      <c r="G678" s="270"/>
      <c r="H678" s="270"/>
      <c r="I678" s="270"/>
      <c r="J678" s="270"/>
      <c r="K678" s="270"/>
      <c r="L678" s="271"/>
      <c r="M678" s="115"/>
    </row>
    <row r="679" spans="1:21" ht="15.75">
      <c r="A679" s="100"/>
      <c r="B679" s="272"/>
      <c r="C679" s="273"/>
      <c r="D679" s="273"/>
      <c r="E679" s="273"/>
      <c r="F679" s="273"/>
      <c r="G679" s="273"/>
      <c r="H679" s="273"/>
      <c r="I679" s="273"/>
      <c r="J679" s="273"/>
      <c r="K679" s="273"/>
      <c r="L679" s="274"/>
      <c r="M679" s="115"/>
    </row>
    <row r="680" spans="1:21" ht="15.75">
      <c r="A680" s="100"/>
      <c r="B680" s="108" t="s">
        <v>38</v>
      </c>
      <c r="C680" s="108"/>
      <c r="D680" s="108"/>
      <c r="E680" s="108"/>
      <c r="F680" s="108"/>
      <c r="G680" s="108"/>
      <c r="H680" s="108"/>
      <c r="I680" s="108"/>
      <c r="J680" s="108"/>
      <c r="K680" s="108"/>
      <c r="L680" s="108"/>
      <c r="M680" s="108"/>
      <c r="N680" s="108"/>
      <c r="O680" s="108"/>
      <c r="P680" s="108"/>
      <c r="Q680" s="108"/>
      <c r="R680" s="108"/>
      <c r="S680" s="108"/>
      <c r="T680" s="108"/>
    </row>
    <row r="681" spans="1:21" ht="15.75">
      <c r="A681" s="100">
        <v>142</v>
      </c>
      <c r="B681" s="102" t="s">
        <v>189</v>
      </c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</row>
    <row r="682" spans="1:21" ht="16.5" customHeight="1">
      <c r="A682" s="100"/>
      <c r="B682" s="266"/>
      <c r="C682" s="267"/>
      <c r="D682" s="267"/>
      <c r="E682" s="267"/>
      <c r="F682" s="267"/>
      <c r="G682" s="267"/>
      <c r="H682" s="267"/>
      <c r="I682" s="267"/>
      <c r="J682" s="267"/>
      <c r="K682" s="267"/>
      <c r="L682" s="268"/>
      <c r="M682" s="114" t="s">
        <v>238</v>
      </c>
      <c r="N682" s="263"/>
      <c r="O682" s="264"/>
      <c r="P682" s="265"/>
      <c r="R682" s="263"/>
      <c r="S682" s="264"/>
      <c r="T682" s="265"/>
    </row>
    <row r="683" spans="1:21" ht="15.75">
      <c r="A683" s="100"/>
      <c r="B683" s="269"/>
      <c r="C683" s="270"/>
      <c r="D683" s="270"/>
      <c r="E683" s="270"/>
      <c r="F683" s="270"/>
      <c r="G683" s="270"/>
      <c r="H683" s="270"/>
      <c r="I683" s="270"/>
      <c r="J683" s="270"/>
      <c r="K683" s="270"/>
      <c r="L683" s="271"/>
      <c r="M683" s="114"/>
    </row>
    <row r="684" spans="1:21" ht="15.75">
      <c r="A684" s="100"/>
      <c r="B684" s="272"/>
      <c r="C684" s="273"/>
      <c r="D684" s="273"/>
      <c r="E684" s="273"/>
      <c r="F684" s="273"/>
      <c r="G684" s="273"/>
      <c r="H684" s="273"/>
      <c r="I684" s="273"/>
      <c r="J684" s="273"/>
      <c r="K684" s="273"/>
      <c r="L684" s="274"/>
      <c r="M684" s="115"/>
    </row>
    <row r="685" spans="1:21" ht="15.75">
      <c r="A685" s="100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</row>
    <row r="686" spans="1:21" ht="15.75">
      <c r="A686" s="133"/>
      <c r="B686" s="108"/>
      <c r="C686" s="108"/>
      <c r="D686" s="108"/>
      <c r="E686" s="108"/>
      <c r="F686" s="108"/>
      <c r="G686" s="108"/>
      <c r="H686" s="108"/>
      <c r="I686" s="108"/>
      <c r="J686" s="108"/>
      <c r="K686" s="108"/>
      <c r="L686" s="108"/>
      <c r="M686" s="108"/>
      <c r="N686" s="108"/>
      <c r="O686" s="108"/>
      <c r="P686" s="108"/>
      <c r="Q686" s="108"/>
      <c r="R686" s="108"/>
      <c r="S686" s="108"/>
      <c r="T686" s="108"/>
    </row>
    <row r="687" spans="1:21" ht="15.75">
      <c r="A687" s="100"/>
      <c r="B687" s="134"/>
      <c r="C687" s="294"/>
      <c r="D687" s="294"/>
      <c r="E687" s="294"/>
      <c r="F687" s="294"/>
      <c r="G687" s="294"/>
      <c r="H687" s="134"/>
      <c r="I687" s="294"/>
      <c r="J687" s="29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</row>
    <row r="688" spans="1:21" ht="15.75">
      <c r="A688" s="100"/>
      <c r="B688" s="134"/>
      <c r="C688" s="102" t="s">
        <v>192</v>
      </c>
      <c r="D688" s="134"/>
      <c r="E688" s="134"/>
      <c r="F688" s="134"/>
      <c r="G688" s="134"/>
      <c r="H688" s="134"/>
      <c r="I688" s="134" t="s">
        <v>193</v>
      </c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</row>
    <row r="689" spans="1:20" ht="15.75">
      <c r="A689" s="100"/>
      <c r="B689" s="134"/>
      <c r="C689" s="134"/>
      <c r="D689" s="134"/>
      <c r="E689" s="134"/>
      <c r="F689" s="134"/>
      <c r="G689" s="134"/>
      <c r="H689" s="134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</row>
    <row r="690" spans="1:20" ht="15.75">
      <c r="A690" s="100"/>
      <c r="B690" s="134"/>
      <c r="C690" s="134"/>
      <c r="D690" s="134"/>
      <c r="E690" s="134"/>
      <c r="F690" s="134"/>
      <c r="G690" s="134"/>
      <c r="H690" s="134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</row>
    <row r="691" spans="1:20" ht="15.75">
      <c r="A691" s="100"/>
      <c r="B691" s="134"/>
      <c r="C691" s="102" t="s">
        <v>390</v>
      </c>
      <c r="D691" s="134"/>
      <c r="E691" s="134"/>
      <c r="F691" s="134"/>
      <c r="G691" s="134"/>
      <c r="H691" s="134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</row>
    <row r="692" spans="1:20" ht="15.75">
      <c r="A692" s="100"/>
      <c r="B692" s="134"/>
      <c r="C692" s="134"/>
      <c r="D692" s="134"/>
      <c r="E692" s="134"/>
      <c r="F692" s="134"/>
      <c r="G692" s="134"/>
      <c r="H692" s="134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</row>
    <row r="693" spans="1:20" ht="15.75">
      <c r="A693" s="100"/>
      <c r="B693" s="134"/>
      <c r="C693" s="294"/>
      <c r="D693" s="294"/>
      <c r="E693" s="294"/>
      <c r="F693" s="294"/>
      <c r="G693" s="294"/>
      <c r="H693" s="134"/>
      <c r="I693" s="294"/>
      <c r="J693" s="29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</row>
    <row r="694" spans="1:20" ht="15.75">
      <c r="A694" s="100"/>
      <c r="B694" s="134"/>
      <c r="C694" s="102" t="s">
        <v>194</v>
      </c>
      <c r="D694" s="134"/>
      <c r="E694" s="134"/>
      <c r="F694" s="134"/>
      <c r="G694" s="134"/>
      <c r="H694" s="134"/>
      <c r="I694" s="134" t="s">
        <v>193</v>
      </c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</row>
    <row r="695" spans="1:20" ht="15.75">
      <c r="A695" s="100"/>
      <c r="B695" s="134"/>
      <c r="C695" s="134"/>
      <c r="D695" s="134"/>
      <c r="E695" s="134"/>
      <c r="F695" s="134"/>
      <c r="G695" s="134"/>
      <c r="H695" s="134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</row>
    <row r="696" spans="1:20" ht="15.75">
      <c r="A696" s="100"/>
      <c r="B696" s="102" t="s">
        <v>392</v>
      </c>
      <c r="C696" s="134"/>
      <c r="D696" s="305"/>
      <c r="E696" s="306"/>
      <c r="F696" s="306"/>
      <c r="G696" s="306"/>
      <c r="H696" s="306"/>
      <c r="I696" s="306"/>
      <c r="J696" s="306"/>
      <c r="K696" s="306"/>
      <c r="L696" s="306"/>
      <c r="M696" s="306"/>
      <c r="N696" s="306"/>
      <c r="O696" s="306"/>
      <c r="P696" s="306"/>
      <c r="Q696" s="306"/>
      <c r="R696" s="306"/>
      <c r="S696" s="307"/>
      <c r="T696" s="135"/>
    </row>
    <row r="697" spans="1:20" ht="15.75">
      <c r="A697" s="100"/>
      <c r="B697" s="102" t="s">
        <v>391</v>
      </c>
      <c r="C697" s="134"/>
      <c r="D697" s="308"/>
      <c r="E697" s="309"/>
      <c r="F697" s="309"/>
      <c r="G697" s="309"/>
      <c r="H697" s="309"/>
      <c r="I697" s="309"/>
      <c r="J697" s="309"/>
      <c r="K697" s="309"/>
      <c r="L697" s="309"/>
      <c r="M697" s="309"/>
      <c r="N697" s="309"/>
      <c r="O697" s="309"/>
      <c r="P697" s="309"/>
      <c r="Q697" s="309"/>
      <c r="R697" s="309"/>
      <c r="S697" s="310"/>
      <c r="T697" s="135"/>
    </row>
    <row r="698" spans="1:20" ht="15.75">
      <c r="A698" s="100"/>
      <c r="B698" s="102"/>
      <c r="C698" s="134"/>
      <c r="D698" s="308"/>
      <c r="E698" s="309"/>
      <c r="F698" s="309"/>
      <c r="G698" s="309"/>
      <c r="H698" s="309"/>
      <c r="I698" s="309"/>
      <c r="J698" s="309"/>
      <c r="K698" s="309"/>
      <c r="L698" s="309"/>
      <c r="M698" s="309"/>
      <c r="N698" s="309"/>
      <c r="O698" s="309"/>
      <c r="P698" s="309"/>
      <c r="Q698" s="309"/>
      <c r="R698" s="309"/>
      <c r="S698" s="310"/>
      <c r="T698" s="135"/>
    </row>
    <row r="699" spans="1:20" ht="15.75">
      <c r="A699" s="100"/>
      <c r="B699" s="102"/>
      <c r="C699" s="134"/>
      <c r="D699" s="308"/>
      <c r="E699" s="309"/>
      <c r="F699" s="309"/>
      <c r="G699" s="309"/>
      <c r="H699" s="309"/>
      <c r="I699" s="309"/>
      <c r="J699" s="309"/>
      <c r="K699" s="309"/>
      <c r="L699" s="309"/>
      <c r="M699" s="309"/>
      <c r="N699" s="309"/>
      <c r="O699" s="309"/>
      <c r="P699" s="309"/>
      <c r="Q699" s="309"/>
      <c r="R699" s="309"/>
      <c r="S699" s="310"/>
      <c r="T699" s="135"/>
    </row>
    <row r="700" spans="1:20" ht="15.75">
      <c r="A700" s="100"/>
      <c r="B700" s="102"/>
      <c r="C700" s="134"/>
      <c r="D700" s="308"/>
      <c r="E700" s="309"/>
      <c r="F700" s="309"/>
      <c r="G700" s="309"/>
      <c r="H700" s="309"/>
      <c r="I700" s="309"/>
      <c r="J700" s="309"/>
      <c r="K700" s="309"/>
      <c r="L700" s="309"/>
      <c r="M700" s="309"/>
      <c r="N700" s="309"/>
      <c r="O700" s="309"/>
      <c r="P700" s="309"/>
      <c r="Q700" s="309"/>
      <c r="R700" s="309"/>
      <c r="S700" s="310"/>
      <c r="T700" s="135"/>
    </row>
    <row r="701" spans="1:20" ht="15.75">
      <c r="A701" s="100"/>
      <c r="B701" s="102"/>
      <c r="C701" s="134"/>
      <c r="D701" s="308"/>
      <c r="E701" s="309"/>
      <c r="F701" s="309"/>
      <c r="G701" s="309"/>
      <c r="H701" s="309"/>
      <c r="I701" s="309"/>
      <c r="J701" s="309"/>
      <c r="K701" s="309"/>
      <c r="L701" s="309"/>
      <c r="M701" s="309"/>
      <c r="N701" s="309"/>
      <c r="O701" s="309"/>
      <c r="P701" s="309"/>
      <c r="Q701" s="309"/>
      <c r="R701" s="309"/>
      <c r="S701" s="310"/>
      <c r="T701" s="135"/>
    </row>
    <row r="702" spans="1:20" ht="15.75">
      <c r="A702" s="100"/>
      <c r="B702" s="102"/>
      <c r="C702" s="134"/>
      <c r="D702" s="308"/>
      <c r="E702" s="309"/>
      <c r="F702" s="309"/>
      <c r="G702" s="309"/>
      <c r="H702" s="309"/>
      <c r="I702" s="309"/>
      <c r="J702" s="309"/>
      <c r="K702" s="309"/>
      <c r="L702" s="309"/>
      <c r="M702" s="309"/>
      <c r="N702" s="309"/>
      <c r="O702" s="309"/>
      <c r="P702" s="309"/>
      <c r="Q702" s="309"/>
      <c r="R702" s="309"/>
      <c r="S702" s="310"/>
      <c r="T702" s="135"/>
    </row>
    <row r="703" spans="1:20" ht="15.75">
      <c r="A703" s="100"/>
      <c r="B703" s="102"/>
      <c r="C703" s="134"/>
      <c r="D703" s="308"/>
      <c r="E703" s="309"/>
      <c r="F703" s="309"/>
      <c r="G703" s="309"/>
      <c r="H703" s="309"/>
      <c r="I703" s="309"/>
      <c r="J703" s="309"/>
      <c r="K703" s="309"/>
      <c r="L703" s="309"/>
      <c r="M703" s="309"/>
      <c r="N703" s="309"/>
      <c r="O703" s="309"/>
      <c r="P703" s="309"/>
      <c r="Q703" s="309"/>
      <c r="R703" s="309"/>
      <c r="S703" s="310"/>
      <c r="T703" s="135"/>
    </row>
    <row r="704" spans="1:20" ht="15.75">
      <c r="A704" s="100"/>
      <c r="B704" s="102"/>
      <c r="C704" s="134"/>
      <c r="D704" s="308"/>
      <c r="E704" s="309"/>
      <c r="F704" s="309"/>
      <c r="G704" s="309"/>
      <c r="H704" s="309"/>
      <c r="I704" s="309"/>
      <c r="J704" s="309"/>
      <c r="K704" s="309"/>
      <c r="L704" s="309"/>
      <c r="M704" s="309"/>
      <c r="N704" s="309"/>
      <c r="O704" s="309"/>
      <c r="P704" s="309"/>
      <c r="Q704" s="309"/>
      <c r="R704" s="309"/>
      <c r="S704" s="310"/>
      <c r="T704" s="135"/>
    </row>
    <row r="705" spans="1:20" ht="15.75">
      <c r="A705" s="100"/>
      <c r="B705" s="102"/>
      <c r="C705" s="134"/>
      <c r="D705" s="308"/>
      <c r="E705" s="309"/>
      <c r="F705" s="309"/>
      <c r="G705" s="309"/>
      <c r="H705" s="309"/>
      <c r="I705" s="309"/>
      <c r="J705" s="309"/>
      <c r="K705" s="309"/>
      <c r="L705" s="309"/>
      <c r="M705" s="309"/>
      <c r="N705" s="309"/>
      <c r="O705" s="309"/>
      <c r="P705" s="309"/>
      <c r="Q705" s="309"/>
      <c r="R705" s="309"/>
      <c r="S705" s="310"/>
      <c r="T705" s="135"/>
    </row>
    <row r="706" spans="1:20" ht="15.75">
      <c r="A706" s="100"/>
      <c r="B706" s="102"/>
      <c r="C706" s="134"/>
      <c r="D706" s="308"/>
      <c r="E706" s="309"/>
      <c r="F706" s="309"/>
      <c r="G706" s="309"/>
      <c r="H706" s="309"/>
      <c r="I706" s="309"/>
      <c r="J706" s="309"/>
      <c r="K706" s="309"/>
      <c r="L706" s="309"/>
      <c r="M706" s="309"/>
      <c r="N706" s="309"/>
      <c r="O706" s="309"/>
      <c r="P706" s="309"/>
      <c r="Q706" s="309"/>
      <c r="R706" s="309"/>
      <c r="S706" s="310"/>
      <c r="T706" s="135"/>
    </row>
    <row r="707" spans="1:20" ht="15.75">
      <c r="A707" s="100"/>
      <c r="B707" s="102"/>
      <c r="C707" s="134"/>
      <c r="D707" s="308"/>
      <c r="E707" s="309"/>
      <c r="F707" s="309"/>
      <c r="G707" s="309"/>
      <c r="H707" s="309"/>
      <c r="I707" s="309"/>
      <c r="J707" s="309"/>
      <c r="K707" s="309"/>
      <c r="L707" s="309"/>
      <c r="M707" s="309"/>
      <c r="N707" s="309"/>
      <c r="O707" s="309"/>
      <c r="P707" s="309"/>
      <c r="Q707" s="309"/>
      <c r="R707" s="309"/>
      <c r="S707" s="310"/>
      <c r="T707" s="135"/>
    </row>
    <row r="708" spans="1:20" ht="15.75">
      <c r="A708" s="100"/>
      <c r="B708" s="102"/>
      <c r="C708" s="134"/>
      <c r="D708" s="311"/>
      <c r="E708" s="312"/>
      <c r="F708" s="312"/>
      <c r="G708" s="312"/>
      <c r="H708" s="312"/>
      <c r="I708" s="312"/>
      <c r="J708" s="312"/>
      <c r="K708" s="312"/>
      <c r="L708" s="312"/>
      <c r="M708" s="312"/>
      <c r="N708" s="312"/>
      <c r="O708" s="312"/>
      <c r="P708" s="312"/>
      <c r="Q708" s="312"/>
      <c r="R708" s="312"/>
      <c r="S708" s="313"/>
      <c r="T708" s="135"/>
    </row>
    <row r="709" spans="1:20" ht="15.75">
      <c r="A709" s="100"/>
      <c r="B709" s="134"/>
      <c r="C709" s="134"/>
      <c r="D709" s="134"/>
      <c r="E709" s="134"/>
      <c r="F709" s="134"/>
      <c r="G709" s="134"/>
      <c r="H709" s="134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</row>
    <row r="710" spans="1:20" ht="15.75">
      <c r="A710" s="100"/>
      <c r="B710" s="102" t="s">
        <v>195</v>
      </c>
      <c r="C710" s="134"/>
      <c r="D710" s="134"/>
      <c r="E710" s="134"/>
      <c r="F710" s="134"/>
      <c r="G710" s="294"/>
      <c r="H710" s="294"/>
      <c r="I710" s="294"/>
      <c r="J710" s="294"/>
      <c r="K710" s="294"/>
      <c r="L710" s="134"/>
      <c r="M710" s="134"/>
      <c r="N710" s="134"/>
      <c r="O710" s="134"/>
      <c r="P710" s="134"/>
      <c r="Q710" s="134"/>
      <c r="R710" s="134"/>
      <c r="S710" s="134"/>
      <c r="T710" s="134"/>
    </row>
    <row r="711" spans="1:20" ht="15.75">
      <c r="A711" s="100"/>
      <c r="B711" s="134"/>
      <c r="C711" s="134"/>
      <c r="D711" s="134"/>
      <c r="E711" s="134"/>
      <c r="F711" s="134"/>
      <c r="G711" s="134"/>
      <c r="H711" s="134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</row>
    <row r="712" spans="1:20" ht="15.75">
      <c r="A712" s="100"/>
      <c r="B712" s="102" t="s">
        <v>196</v>
      </c>
      <c r="C712" s="134"/>
      <c r="D712" s="134"/>
      <c r="E712" s="134"/>
      <c r="F712" s="134"/>
      <c r="G712" s="294"/>
      <c r="H712" s="294"/>
      <c r="I712" s="294"/>
      <c r="J712" s="294"/>
      <c r="K712" s="294"/>
      <c r="L712" s="134"/>
      <c r="M712" s="134"/>
      <c r="N712" s="134"/>
      <c r="O712" s="134"/>
      <c r="P712" s="134"/>
      <c r="Q712" s="134"/>
      <c r="R712" s="134"/>
      <c r="S712" s="134"/>
      <c r="T712" s="134"/>
    </row>
    <row r="713" spans="1:20" ht="15.75">
      <c r="A713" s="100"/>
      <c r="B713" s="134"/>
      <c r="C713" s="134"/>
      <c r="D713" s="134"/>
      <c r="E713" s="134"/>
      <c r="F713" s="134"/>
      <c r="G713" s="134"/>
      <c r="H713" s="134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</row>
    <row r="714" spans="1:20" ht="15.75">
      <c r="A714" s="100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</row>
  </sheetData>
  <sheetProtection password="E2C8" sheet="1" objects="1" scenarios="1"/>
  <mergeCells count="662">
    <mergeCell ref="R6:T7"/>
    <mergeCell ref="D696:S708"/>
    <mergeCell ref="B341:L343"/>
    <mergeCell ref="N341:P341"/>
    <mergeCell ref="R341:T341"/>
    <mergeCell ref="B626:L628"/>
    <mergeCell ref="N626:P626"/>
    <mergeCell ref="R626:T626"/>
    <mergeCell ref="B647:L649"/>
    <mergeCell ref="N647:P647"/>
    <mergeCell ref="R647:T647"/>
    <mergeCell ref="R387:T387"/>
    <mergeCell ref="N387:P387"/>
    <mergeCell ref="B387:L389"/>
    <mergeCell ref="B502:L504"/>
    <mergeCell ref="N502:P502"/>
    <mergeCell ref="R502:T502"/>
    <mergeCell ref="B482:L484"/>
    <mergeCell ref="N482:P482"/>
    <mergeCell ref="R482:T482"/>
    <mergeCell ref="B358:L360"/>
    <mergeCell ref="N358:P358"/>
    <mergeCell ref="R358:T358"/>
    <mergeCell ref="B362:L364"/>
    <mergeCell ref="N176:P176"/>
    <mergeCell ref="R176:T176"/>
    <mergeCell ref="N177:P177"/>
    <mergeCell ref="R177:T177"/>
    <mergeCell ref="B151:L153"/>
    <mergeCell ref="N151:P151"/>
    <mergeCell ref="R151:T151"/>
    <mergeCell ref="N152:P152"/>
    <mergeCell ref="R152:T152"/>
    <mergeCell ref="N153:P153"/>
    <mergeCell ref="R153:T153"/>
    <mergeCell ref="B163:L165"/>
    <mergeCell ref="N163:P163"/>
    <mergeCell ref="R163:T163"/>
    <mergeCell ref="N164:P164"/>
    <mergeCell ref="R157:T157"/>
    <mergeCell ref="N169:P169"/>
    <mergeCell ref="R169:T169"/>
    <mergeCell ref="R159:T159"/>
    <mergeCell ref="N160:P160"/>
    <mergeCell ref="B175:L177"/>
    <mergeCell ref="N175:P175"/>
    <mergeCell ref="R165:T165"/>
    <mergeCell ref="B171:L173"/>
    <mergeCell ref="B256:L258"/>
    <mergeCell ref="N256:P256"/>
    <mergeCell ref="R256:T256"/>
    <mergeCell ref="N257:P257"/>
    <mergeCell ref="R232:T232"/>
    <mergeCell ref="R258:T258"/>
    <mergeCell ref="N230:P230"/>
    <mergeCell ref="R230:T230"/>
    <mergeCell ref="N231:P231"/>
    <mergeCell ref="R231:T231"/>
    <mergeCell ref="R246:T246"/>
    <mergeCell ref="B240:L242"/>
    <mergeCell ref="B252:L254"/>
    <mergeCell ref="B244:L246"/>
    <mergeCell ref="R236:T236"/>
    <mergeCell ref="N237:P237"/>
    <mergeCell ref="R237:T237"/>
    <mergeCell ref="N195:P195"/>
    <mergeCell ref="R195:T195"/>
    <mergeCell ref="N226:P226"/>
    <mergeCell ref="R197:T197"/>
    <mergeCell ref="N198:P198"/>
    <mergeCell ref="R198:T198"/>
    <mergeCell ref="N199:P199"/>
    <mergeCell ref="R199:T199"/>
    <mergeCell ref="N221:P221"/>
    <mergeCell ref="R221:T221"/>
    <mergeCell ref="N222:P222"/>
    <mergeCell ref="R222:T222"/>
    <mergeCell ref="N204:P204"/>
    <mergeCell ref="R204:T204"/>
    <mergeCell ref="N218:P218"/>
    <mergeCell ref="R218:T218"/>
    <mergeCell ref="N219:P219"/>
    <mergeCell ref="R225:T225"/>
    <mergeCell ref="N209:P209"/>
    <mergeCell ref="R209:T209"/>
    <mergeCell ref="N211:P211"/>
    <mergeCell ref="R211:T211"/>
    <mergeCell ref="R226:T226"/>
    <mergeCell ref="N214:P214"/>
    <mergeCell ref="B221:L223"/>
    <mergeCell ref="N223:P223"/>
    <mergeCell ref="R214:T214"/>
    <mergeCell ref="N215:P215"/>
    <mergeCell ref="R215:T215"/>
    <mergeCell ref="R227:T227"/>
    <mergeCell ref="N232:P232"/>
    <mergeCell ref="N253:P253"/>
    <mergeCell ref="R253:T253"/>
    <mergeCell ref="N244:P244"/>
    <mergeCell ref="B230:L232"/>
    <mergeCell ref="N252:P252"/>
    <mergeCell ref="R241:T241"/>
    <mergeCell ref="N242:P242"/>
    <mergeCell ref="R242:T242"/>
    <mergeCell ref="B260:L262"/>
    <mergeCell ref="N260:P260"/>
    <mergeCell ref="R260:T260"/>
    <mergeCell ref="N261:P261"/>
    <mergeCell ref="R261:T261"/>
    <mergeCell ref="N262:P262"/>
    <mergeCell ref="R262:T262"/>
    <mergeCell ref="R235:T235"/>
    <mergeCell ref="N236:P236"/>
    <mergeCell ref="B235:L237"/>
    <mergeCell ref="R244:T244"/>
    <mergeCell ref="N245:P245"/>
    <mergeCell ref="R245:T245"/>
    <mergeCell ref="N246:P246"/>
    <mergeCell ref="R240:T240"/>
    <mergeCell ref="N235:P235"/>
    <mergeCell ref="N241:P241"/>
    <mergeCell ref="N240:P240"/>
    <mergeCell ref="N250:P250"/>
    <mergeCell ref="R250:T250"/>
    <mergeCell ref="B248:L250"/>
    <mergeCell ref="R252:T252"/>
    <mergeCell ref="R257:T257"/>
    <mergeCell ref="N258:P258"/>
    <mergeCell ref="B1:P1"/>
    <mergeCell ref="B217:L219"/>
    <mergeCell ref="N217:P217"/>
    <mergeCell ref="R217:T217"/>
    <mergeCell ref="B204:L206"/>
    <mergeCell ref="N205:P205"/>
    <mergeCell ref="R205:T205"/>
    <mergeCell ref="N206:P206"/>
    <mergeCell ref="R206:T206"/>
    <mergeCell ref="N189:P189"/>
    <mergeCell ref="R189:T189"/>
    <mergeCell ref="N190:P190"/>
    <mergeCell ref="R190:T190"/>
    <mergeCell ref="N161:P161"/>
    <mergeCell ref="R161:T161"/>
    <mergeCell ref="B167:L169"/>
    <mergeCell ref="N167:P167"/>
    <mergeCell ref="R167:T167"/>
    <mergeCell ref="N168:P168"/>
    <mergeCell ref="N210:P210"/>
    <mergeCell ref="R210:T210"/>
    <mergeCell ref="B179:L181"/>
    <mergeCell ref="N179:P179"/>
    <mergeCell ref="R130:T130"/>
    <mergeCell ref="B268:L270"/>
    <mergeCell ref="N268:P268"/>
    <mergeCell ref="R268:T268"/>
    <mergeCell ref="B486:L488"/>
    <mergeCell ref="N486:P486"/>
    <mergeCell ref="R486:T486"/>
    <mergeCell ref="B444:L446"/>
    <mergeCell ref="B280:L282"/>
    <mergeCell ref="B652:L654"/>
    <mergeCell ref="N652:P652"/>
    <mergeCell ref="R652:T652"/>
    <mergeCell ref="N280:P280"/>
    <mergeCell ref="R280:T280"/>
    <mergeCell ref="B284:L286"/>
    <mergeCell ref="N284:P284"/>
    <mergeCell ref="R284:T284"/>
    <mergeCell ref="B296:L298"/>
    <mergeCell ref="N296:P296"/>
    <mergeCell ref="R296:T296"/>
    <mergeCell ref="B300:L302"/>
    <mergeCell ref="N300:P300"/>
    <mergeCell ref="R300:T300"/>
    <mergeCell ref="B288:L290"/>
    <mergeCell ref="N288:P288"/>
    <mergeCell ref="B677:L679"/>
    <mergeCell ref="N677:P677"/>
    <mergeCell ref="R677:T677"/>
    <mergeCell ref="B660:L662"/>
    <mergeCell ref="N660:P660"/>
    <mergeCell ref="R660:T660"/>
    <mergeCell ref="B664:L666"/>
    <mergeCell ref="N664:P664"/>
    <mergeCell ref="R664:T664"/>
    <mergeCell ref="B668:L670"/>
    <mergeCell ref="N668:P668"/>
    <mergeCell ref="R668:T668"/>
    <mergeCell ref="B673:L675"/>
    <mergeCell ref="N673:P673"/>
    <mergeCell ref="R673:T673"/>
    <mergeCell ref="R272:T272"/>
    <mergeCell ref="B276:L278"/>
    <mergeCell ref="N276:P276"/>
    <mergeCell ref="R276:T276"/>
    <mergeCell ref="B350:L352"/>
    <mergeCell ref="R346:T346"/>
    <mergeCell ref="B354:L356"/>
    <mergeCell ref="N354:P354"/>
    <mergeCell ref="R354:T354"/>
    <mergeCell ref="B313:L315"/>
    <mergeCell ref="N313:P313"/>
    <mergeCell ref="R313:T313"/>
    <mergeCell ref="N314:P314"/>
    <mergeCell ref="R314:T314"/>
    <mergeCell ref="N315:P315"/>
    <mergeCell ref="R288:T288"/>
    <mergeCell ref="B292:L294"/>
    <mergeCell ref="N292:P292"/>
    <mergeCell ref="R292:T292"/>
    <mergeCell ref="R318:T318"/>
    <mergeCell ref="N319:P319"/>
    <mergeCell ref="R319:T319"/>
    <mergeCell ref="N318:P318"/>
    <mergeCell ref="B272:L274"/>
    <mergeCell ref="R448:T448"/>
    <mergeCell ref="B456:L458"/>
    <mergeCell ref="N456:P456"/>
    <mergeCell ref="R456:T456"/>
    <mergeCell ref="B478:L480"/>
    <mergeCell ref="N478:P478"/>
    <mergeCell ref="R478:T478"/>
    <mergeCell ref="N444:P444"/>
    <mergeCell ref="R444:T444"/>
    <mergeCell ref="B448:L450"/>
    <mergeCell ref="N448:P448"/>
    <mergeCell ref="B461:L463"/>
    <mergeCell ref="N461:P461"/>
    <mergeCell ref="R490:T490"/>
    <mergeCell ref="B309:L311"/>
    <mergeCell ref="N309:P309"/>
    <mergeCell ref="R309:T309"/>
    <mergeCell ref="N310:P310"/>
    <mergeCell ref="R310:T310"/>
    <mergeCell ref="N311:P311"/>
    <mergeCell ref="R311:T311"/>
    <mergeCell ref="B305:L307"/>
    <mergeCell ref="N306:P306"/>
    <mergeCell ref="R306:T306"/>
    <mergeCell ref="N305:P305"/>
    <mergeCell ref="R305:T305"/>
    <mergeCell ref="R315:T315"/>
    <mergeCell ref="B321:L323"/>
    <mergeCell ref="N321:P321"/>
    <mergeCell ref="R321:T321"/>
    <mergeCell ref="N322:P322"/>
    <mergeCell ref="R322:T322"/>
    <mergeCell ref="N323:P323"/>
    <mergeCell ref="R323:T323"/>
    <mergeCell ref="B317:L319"/>
    <mergeCell ref="N317:P317"/>
    <mergeCell ref="R317:T317"/>
    <mergeCell ref="R123:T123"/>
    <mergeCell ref="R577:T577"/>
    <mergeCell ref="N248:P248"/>
    <mergeCell ref="R248:T248"/>
    <mergeCell ref="N249:P249"/>
    <mergeCell ref="R249:T249"/>
    <mergeCell ref="N254:P254"/>
    <mergeCell ref="R254:T254"/>
    <mergeCell ref="R474:T474"/>
    <mergeCell ref="R509:S509"/>
    <mergeCell ref="N330:P330"/>
    <mergeCell ref="N409:P409"/>
    <mergeCell ref="R409:T409"/>
    <mergeCell ref="N573:P573"/>
    <mergeCell ref="R573:T573"/>
    <mergeCell ref="N307:P307"/>
    <mergeCell ref="R307:T307"/>
    <mergeCell ref="R383:T383"/>
    <mergeCell ref="R465:T465"/>
    <mergeCell ref="R419:T419"/>
    <mergeCell ref="R420:T420"/>
    <mergeCell ref="R539:T539"/>
    <mergeCell ref="R435:T435"/>
    <mergeCell ref="R452:T452"/>
    <mergeCell ref="R100:T100"/>
    <mergeCell ref="N101:P101"/>
    <mergeCell ref="R101:T101"/>
    <mergeCell ref="N102:P102"/>
    <mergeCell ref="R102:T102"/>
    <mergeCell ref="N122:P122"/>
    <mergeCell ref="R122:T122"/>
    <mergeCell ref="R111:T111"/>
    <mergeCell ref="N112:P112"/>
    <mergeCell ref="R112:T112"/>
    <mergeCell ref="R110:T110"/>
    <mergeCell ref="R134:T134"/>
    <mergeCell ref="N135:P135"/>
    <mergeCell ref="R135:T135"/>
    <mergeCell ref="N131:P131"/>
    <mergeCell ref="B155:L157"/>
    <mergeCell ref="N155:P155"/>
    <mergeCell ref="R131:T131"/>
    <mergeCell ref="N132:P132"/>
    <mergeCell ref="R132:T132"/>
    <mergeCell ref="R143:T143"/>
    <mergeCell ref="N144:P144"/>
    <mergeCell ref="R144:T144"/>
    <mergeCell ref="B142:L144"/>
    <mergeCell ref="R142:T142"/>
    <mergeCell ref="B159:L161"/>
    <mergeCell ref="N159:P159"/>
    <mergeCell ref="R136:T136"/>
    <mergeCell ref="R164:T164"/>
    <mergeCell ref="N165:P165"/>
    <mergeCell ref="R193:T193"/>
    <mergeCell ref="N194:P194"/>
    <mergeCell ref="R194:T194"/>
    <mergeCell ref="N184:P184"/>
    <mergeCell ref="R184:T184"/>
    <mergeCell ref="R188:T188"/>
    <mergeCell ref="R160:T160"/>
    <mergeCell ref="N143:P143"/>
    <mergeCell ref="N142:P142"/>
    <mergeCell ref="R155:T155"/>
    <mergeCell ref="N156:P156"/>
    <mergeCell ref="R156:T156"/>
    <mergeCell ref="N157:P157"/>
    <mergeCell ref="R179:T179"/>
    <mergeCell ref="N180:P180"/>
    <mergeCell ref="R180:T180"/>
    <mergeCell ref="N181:P181"/>
    <mergeCell ref="R181:T181"/>
    <mergeCell ref="N185:P185"/>
    <mergeCell ref="R185:T185"/>
    <mergeCell ref="N186:P186"/>
    <mergeCell ref="R186:T186"/>
    <mergeCell ref="R168:T168"/>
    <mergeCell ref="R175:T175"/>
    <mergeCell ref="B184:L186"/>
    <mergeCell ref="B225:L227"/>
    <mergeCell ref="B197:L199"/>
    <mergeCell ref="N197:P197"/>
    <mergeCell ref="R219:T219"/>
    <mergeCell ref="N225:P225"/>
    <mergeCell ref="B209:L211"/>
    <mergeCell ref="B188:L190"/>
    <mergeCell ref="N188:P188"/>
    <mergeCell ref="N171:P171"/>
    <mergeCell ref="R171:T171"/>
    <mergeCell ref="N172:P172"/>
    <mergeCell ref="R172:T172"/>
    <mergeCell ref="N173:P173"/>
    <mergeCell ref="R173:T173"/>
    <mergeCell ref="N227:P227"/>
    <mergeCell ref="B213:L215"/>
    <mergeCell ref="N213:P213"/>
    <mergeCell ref="R213:T213"/>
    <mergeCell ref="R124:T124"/>
    <mergeCell ref="B88:L90"/>
    <mergeCell ref="N88:P88"/>
    <mergeCell ref="R88:T88"/>
    <mergeCell ref="R89:T89"/>
    <mergeCell ref="N90:P90"/>
    <mergeCell ref="R90:T90"/>
    <mergeCell ref="B122:L124"/>
    <mergeCell ref="D31:K31"/>
    <mergeCell ref="D34:K34"/>
    <mergeCell ref="D48:K48"/>
    <mergeCell ref="M75:P75"/>
    <mergeCell ref="M79:P81"/>
    <mergeCell ref="H79:K81"/>
    <mergeCell ref="C79:F81"/>
    <mergeCell ref="M83:P83"/>
    <mergeCell ref="H83:K83"/>
    <mergeCell ref="C83:F83"/>
    <mergeCell ref="D39:K39"/>
    <mergeCell ref="D42:K42"/>
    <mergeCell ref="D44:G44"/>
    <mergeCell ref="D45:G45"/>
    <mergeCell ref="J45:M45"/>
    <mergeCell ref="J37:M37"/>
    <mergeCell ref="N130:P130"/>
    <mergeCell ref="B134:L136"/>
    <mergeCell ref="N134:P134"/>
    <mergeCell ref="D38:G38"/>
    <mergeCell ref="J38:M38"/>
    <mergeCell ref="E43:L43"/>
    <mergeCell ref="B110:L112"/>
    <mergeCell ref="N110:P110"/>
    <mergeCell ref="N136:P136"/>
    <mergeCell ref="B126:L128"/>
    <mergeCell ref="N111:P111"/>
    <mergeCell ref="N123:P123"/>
    <mergeCell ref="M85:P85"/>
    <mergeCell ref="H84:K84"/>
    <mergeCell ref="H85:K85"/>
    <mergeCell ref="C84:F84"/>
    <mergeCell ref="N89:P89"/>
    <mergeCell ref="N100:P100"/>
    <mergeCell ref="B130:L132"/>
    <mergeCell ref="N124:P124"/>
    <mergeCell ref="B100:L102"/>
    <mergeCell ref="B63:L65"/>
    <mergeCell ref="N63:P63"/>
    <mergeCell ref="J30:M30"/>
    <mergeCell ref="J21:M21"/>
    <mergeCell ref="B4:Q4"/>
    <mergeCell ref="F10:G10"/>
    <mergeCell ref="D56:G56"/>
    <mergeCell ref="C85:F85"/>
    <mergeCell ref="D22:G22"/>
    <mergeCell ref="J22:M22"/>
    <mergeCell ref="D23:K23"/>
    <mergeCell ref="D26:K26"/>
    <mergeCell ref="D27:G27"/>
    <mergeCell ref="D28:G28"/>
    <mergeCell ref="J28:M28"/>
    <mergeCell ref="D35:G35"/>
    <mergeCell ref="D36:G36"/>
    <mergeCell ref="D29:G29"/>
    <mergeCell ref="J29:M29"/>
    <mergeCell ref="B59:L61"/>
    <mergeCell ref="N59:P59"/>
    <mergeCell ref="J36:M36"/>
    <mergeCell ref="D37:G37"/>
    <mergeCell ref="M84:P84"/>
    <mergeCell ref="F12:P12"/>
    <mergeCell ref="G15:M15"/>
    <mergeCell ref="B366:L368"/>
    <mergeCell ref="B543:L545"/>
    <mergeCell ref="B409:L411"/>
    <mergeCell ref="B439:L441"/>
    <mergeCell ref="N439:P439"/>
    <mergeCell ref="N329:P329"/>
    <mergeCell ref="N465:P465"/>
    <mergeCell ref="N420:P420"/>
    <mergeCell ref="B539:L541"/>
    <mergeCell ref="N539:P539"/>
    <mergeCell ref="B435:L437"/>
    <mergeCell ref="N435:P435"/>
    <mergeCell ref="B452:L454"/>
    <mergeCell ref="N452:P452"/>
    <mergeCell ref="B490:L492"/>
    <mergeCell ref="N490:P490"/>
    <mergeCell ref="N350:P350"/>
    <mergeCell ref="N469:P469"/>
    <mergeCell ref="B431:L433"/>
    <mergeCell ref="N431:P431"/>
    <mergeCell ref="N366:P366"/>
    <mergeCell ref="N512:P512"/>
    <mergeCell ref="N362:P362"/>
    <mergeCell ref="B404:L406"/>
    <mergeCell ref="R422:T422"/>
    <mergeCell ref="N272:P272"/>
    <mergeCell ref="R426:S426"/>
    <mergeCell ref="M426:N426"/>
    <mergeCell ref="O426:Q426"/>
    <mergeCell ref="B418:L420"/>
    <mergeCell ref="N418:P418"/>
    <mergeCell ref="N419:P419"/>
    <mergeCell ref="B383:L385"/>
    <mergeCell ref="N383:P383"/>
    <mergeCell ref="N346:P346"/>
    <mergeCell ref="R330:T330"/>
    <mergeCell ref="N331:P331"/>
    <mergeCell ref="B337:L339"/>
    <mergeCell ref="N337:P337"/>
    <mergeCell ref="R337:T337"/>
    <mergeCell ref="R362:T362"/>
    <mergeCell ref="B333:L335"/>
    <mergeCell ref="N333:P333"/>
    <mergeCell ref="R333:T333"/>
    <mergeCell ref="N334:P334"/>
    <mergeCell ref="R334:T334"/>
    <mergeCell ref="N335:P335"/>
    <mergeCell ref="R335:T335"/>
    <mergeCell ref="R404:T404"/>
    <mergeCell ref="B400:L402"/>
    <mergeCell ref="N400:P400"/>
    <mergeCell ref="R400:T400"/>
    <mergeCell ref="B375:L377"/>
    <mergeCell ref="N375:P375"/>
    <mergeCell ref="R375:T375"/>
    <mergeCell ref="B379:L381"/>
    <mergeCell ref="N379:P379"/>
    <mergeCell ref="B392:L394"/>
    <mergeCell ref="N392:P392"/>
    <mergeCell ref="R392:T392"/>
    <mergeCell ref="C693:G693"/>
    <mergeCell ref="I693:J693"/>
    <mergeCell ref="G710:K710"/>
    <mergeCell ref="G712:K712"/>
    <mergeCell ref="C687:G687"/>
    <mergeCell ref="I687:J687"/>
    <mergeCell ref="R494:T494"/>
    <mergeCell ref="B556:L558"/>
    <mergeCell ref="N556:P556"/>
    <mergeCell ref="R556:T556"/>
    <mergeCell ref="N543:P543"/>
    <mergeCell ref="R543:T543"/>
    <mergeCell ref="B551:L553"/>
    <mergeCell ref="N551:P551"/>
    <mergeCell ref="R551:T551"/>
    <mergeCell ref="M509:N509"/>
    <mergeCell ref="O509:Q509"/>
    <mergeCell ref="N534:P534"/>
    <mergeCell ref="R534:T534"/>
    <mergeCell ref="B581:L583"/>
    <mergeCell ref="R547:T547"/>
    <mergeCell ref="B547:L549"/>
    <mergeCell ref="N547:P547"/>
    <mergeCell ref="B635:L637"/>
    <mergeCell ref="B682:L684"/>
    <mergeCell ref="N682:P682"/>
    <mergeCell ref="R682:T682"/>
    <mergeCell ref="B643:L645"/>
    <mergeCell ref="N643:P643"/>
    <mergeCell ref="R643:T643"/>
    <mergeCell ref="B67:L69"/>
    <mergeCell ref="N67:P67"/>
    <mergeCell ref="R67:T67"/>
    <mergeCell ref="R223:T223"/>
    <mergeCell ref="B193:L195"/>
    <mergeCell ref="N193:P193"/>
    <mergeCell ref="B325:L327"/>
    <mergeCell ref="N325:P325"/>
    <mergeCell ref="R325:T325"/>
    <mergeCell ref="N326:P326"/>
    <mergeCell ref="R326:T326"/>
    <mergeCell ref="N327:P327"/>
    <mergeCell ref="R327:T327"/>
    <mergeCell ref="B329:L331"/>
    <mergeCell ref="R350:T350"/>
    <mergeCell ref="R331:T331"/>
    <mergeCell ref="B346:L348"/>
    <mergeCell ref="R431:T431"/>
    <mergeCell ref="B2:S2"/>
    <mergeCell ref="A6:L7"/>
    <mergeCell ref="N126:P126"/>
    <mergeCell ref="N127:P127"/>
    <mergeCell ref="N128:P128"/>
    <mergeCell ref="R126:T126"/>
    <mergeCell ref="R127:T127"/>
    <mergeCell ref="R128:T128"/>
    <mergeCell ref="C75:F75"/>
    <mergeCell ref="H75:K75"/>
    <mergeCell ref="D46:G46"/>
    <mergeCell ref="J46:M46"/>
    <mergeCell ref="D47:G47"/>
    <mergeCell ref="J47:M47"/>
    <mergeCell ref="M6:M7"/>
    <mergeCell ref="B3:H3"/>
    <mergeCell ref="E18:L18"/>
    <mergeCell ref="D19:G19"/>
    <mergeCell ref="D20:G20"/>
    <mergeCell ref="J20:M20"/>
    <mergeCell ref="D21:G21"/>
    <mergeCell ref="D30:G30"/>
    <mergeCell ref="R59:T59"/>
    <mergeCell ref="R63:T63"/>
    <mergeCell ref="B534:L536"/>
    <mergeCell ref="N516:P516"/>
    <mergeCell ref="R516:T516"/>
    <mergeCell ref="N517:P517"/>
    <mergeCell ref="R517:T517"/>
    <mergeCell ref="N518:P518"/>
    <mergeCell ref="R518:T518"/>
    <mergeCell ref="B512:L514"/>
    <mergeCell ref="B494:L496"/>
    <mergeCell ref="N494:P494"/>
    <mergeCell ref="N513:P513"/>
    <mergeCell ref="R513:T513"/>
    <mergeCell ref="N514:P514"/>
    <mergeCell ref="R514:T514"/>
    <mergeCell ref="B525:L527"/>
    <mergeCell ref="N525:P525"/>
    <mergeCell ref="R525:T525"/>
    <mergeCell ref="N526:P526"/>
    <mergeCell ref="B516:L518"/>
    <mergeCell ref="N506:P506"/>
    <mergeCell ref="R506:T506"/>
    <mergeCell ref="R512:T512"/>
    <mergeCell ref="N635:P635"/>
    <mergeCell ref="R635:T635"/>
    <mergeCell ref="B585:L587"/>
    <mergeCell ref="N585:P585"/>
    <mergeCell ref="R585:T585"/>
    <mergeCell ref="B614:L616"/>
    <mergeCell ref="N614:P614"/>
    <mergeCell ref="R614:T614"/>
    <mergeCell ref="B605:L607"/>
    <mergeCell ref="N605:P605"/>
    <mergeCell ref="R605:T605"/>
    <mergeCell ref="N622:P622"/>
    <mergeCell ref="R622:T622"/>
    <mergeCell ref="B618:L620"/>
    <mergeCell ref="N618:P618"/>
    <mergeCell ref="R618:T618"/>
    <mergeCell ref="B590:L592"/>
    <mergeCell ref="N590:P590"/>
    <mergeCell ref="R590:T590"/>
    <mergeCell ref="R565:T565"/>
    <mergeCell ref="N581:P581"/>
    <mergeCell ref="R631:T631"/>
    <mergeCell ref="B601:L603"/>
    <mergeCell ref="N601:P601"/>
    <mergeCell ref="R601:T601"/>
    <mergeCell ref="B594:L596"/>
    <mergeCell ref="B622:L624"/>
    <mergeCell ref="B609:L611"/>
    <mergeCell ref="N609:P609"/>
    <mergeCell ref="R609:T609"/>
    <mergeCell ref="B631:L633"/>
    <mergeCell ref="N631:P631"/>
    <mergeCell ref="B577:L579"/>
    <mergeCell ref="N577:P577"/>
    <mergeCell ref="N594:P594"/>
    <mergeCell ref="R594:T594"/>
    <mergeCell ref="R581:T581"/>
    <mergeCell ref="B573:L575"/>
    <mergeCell ref="B565:L567"/>
    <mergeCell ref="N565:P565"/>
    <mergeCell ref="B656:L658"/>
    <mergeCell ref="N656:P656"/>
    <mergeCell ref="R656:T656"/>
    <mergeCell ref="N423:P423"/>
    <mergeCell ref="R423:T423"/>
    <mergeCell ref="N424:P424"/>
    <mergeCell ref="R424:T424"/>
    <mergeCell ref="R379:T379"/>
    <mergeCell ref="B506:L508"/>
    <mergeCell ref="N396:P396"/>
    <mergeCell ref="R396:T396"/>
    <mergeCell ref="B396:L398"/>
    <mergeCell ref="B530:L532"/>
    <mergeCell ref="N530:P530"/>
    <mergeCell ref="R530:T530"/>
    <mergeCell ref="B474:L476"/>
    <mergeCell ref="N474:P474"/>
    <mergeCell ref="B413:L415"/>
    <mergeCell ref="N413:P413"/>
    <mergeCell ref="R413:T413"/>
    <mergeCell ref="B498:L500"/>
    <mergeCell ref="N498:P498"/>
    <mergeCell ref="R498:T498"/>
    <mergeCell ref="N422:P422"/>
    <mergeCell ref="N6:P7"/>
    <mergeCell ref="R526:T526"/>
    <mergeCell ref="N527:P527"/>
    <mergeCell ref="R527:T527"/>
    <mergeCell ref="B521:L523"/>
    <mergeCell ref="N521:P521"/>
    <mergeCell ref="R521:T521"/>
    <mergeCell ref="N522:P522"/>
    <mergeCell ref="R522:T522"/>
    <mergeCell ref="N523:P523"/>
    <mergeCell ref="R523:T523"/>
    <mergeCell ref="R469:T469"/>
    <mergeCell ref="B469:L471"/>
    <mergeCell ref="B422:L424"/>
    <mergeCell ref="R439:T439"/>
    <mergeCell ref="R461:T461"/>
    <mergeCell ref="B465:L467"/>
    <mergeCell ref="R329:T329"/>
    <mergeCell ref="R366:T366"/>
    <mergeCell ref="B371:L373"/>
    <mergeCell ref="N371:P371"/>
    <mergeCell ref="R418:T418"/>
    <mergeCell ref="R371:T371"/>
    <mergeCell ref="N404:P404"/>
  </mergeCells>
  <pageMargins left="0.70866141732283472" right="0.70866141732283472" top="0.47244094488188981" bottom="0.43307086614173229" header="0.31496062992125984" footer="0.31496062992125984"/>
  <pageSetup scale="64" fitToHeight="13" orientation="landscape" r:id="rId1"/>
  <headerFooter>
    <oddHeader>&amp;F</oddHeader>
    <oddFooter>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67"/>
  <sheetViews>
    <sheetView zoomScaleNormal="100" workbookViewId="0">
      <pane ySplit="11" topLeftCell="A12" activePane="bottomLeft" state="frozen"/>
      <selection activeCell="F563" sqref="F563"/>
      <selection pane="bottomLeft" activeCell="H15" sqref="H15"/>
    </sheetView>
  </sheetViews>
  <sheetFormatPr defaultRowHeight="25.5"/>
  <cols>
    <col min="1" max="1" width="1.5703125" style="101" customWidth="1"/>
    <col min="2" max="2" width="7.7109375" style="64" customWidth="1"/>
    <col min="3" max="3" width="9.7109375" style="64" customWidth="1"/>
    <col min="4" max="4" width="31.5703125" style="66" customWidth="1"/>
    <col min="5" max="5" width="25.42578125" style="64" customWidth="1"/>
    <col min="6" max="6" width="7" style="67" customWidth="1"/>
    <col min="7" max="7" width="7.5703125" style="67" customWidth="1"/>
    <col min="8" max="8" width="13" style="64" customWidth="1"/>
    <col min="9" max="9" width="8.140625" style="67" customWidth="1"/>
    <col min="10" max="10" width="24.42578125" style="64" customWidth="1"/>
    <col min="11" max="11" width="7" style="67" customWidth="1"/>
    <col min="12" max="12" width="7.5703125" style="67" customWidth="1"/>
    <col min="13" max="13" width="13" style="64" customWidth="1"/>
    <col min="14" max="14" width="3.5703125" style="66" customWidth="1"/>
    <col min="15" max="15" width="11.7109375" style="63" customWidth="1"/>
    <col min="16" max="16" width="9.140625" style="101"/>
    <col min="17" max="17" width="21.7109375" style="101" customWidth="1"/>
    <col min="18" max="18" width="15.42578125" style="101" customWidth="1"/>
    <col min="19" max="19" width="12.85546875" style="101" customWidth="1"/>
    <col min="20" max="20" width="9.140625" style="101"/>
    <col min="21" max="21" width="11.5703125" style="101" customWidth="1"/>
    <col min="22" max="22" width="9.140625" style="101"/>
    <col min="23" max="23" width="11.85546875" style="101" customWidth="1"/>
    <col min="24" max="16384" width="9.140625" style="101"/>
  </cols>
  <sheetData>
    <row r="1" spans="2:26">
      <c r="B1" s="275" t="s">
        <v>659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2:26" ht="15.75" customHeight="1">
      <c r="B2" s="60" t="s">
        <v>152</v>
      </c>
      <c r="C2" s="60"/>
      <c r="D2" s="60"/>
      <c r="E2" s="60"/>
      <c r="F2" s="61"/>
      <c r="G2" s="61"/>
      <c r="H2" s="156"/>
      <c r="I2" s="62"/>
      <c r="J2" s="60"/>
      <c r="K2" s="63"/>
      <c r="L2" s="63"/>
      <c r="M2" s="156"/>
      <c r="N2" s="136"/>
      <c r="P2" s="136"/>
      <c r="Q2" s="136"/>
      <c r="R2" s="136"/>
      <c r="S2" s="136"/>
      <c r="T2" s="136"/>
      <c r="U2" s="64"/>
      <c r="V2" s="64"/>
      <c r="W2" s="64"/>
      <c r="X2" s="70"/>
      <c r="Y2" s="70"/>
    </row>
    <row r="3" spans="2:26" ht="57.75" customHeight="1">
      <c r="B3" s="297" t="s">
        <v>591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9"/>
      <c r="X3" s="159"/>
      <c r="Y3" s="159"/>
      <c r="Z3" s="159"/>
    </row>
    <row r="4" spans="2:26" ht="4.5" customHeight="1" thickBot="1">
      <c r="C4" s="65"/>
      <c r="I4" s="66"/>
      <c r="J4" s="66"/>
      <c r="K4" s="66"/>
      <c r="L4" s="66"/>
    </row>
    <row r="5" spans="2:26" ht="15.75" customHeight="1" thickBot="1">
      <c r="C5" s="68" t="s">
        <v>114</v>
      </c>
      <c r="D5" s="317">
        <f>'Hazard Assessment'!F12</f>
        <v>0</v>
      </c>
      <c r="E5" s="318"/>
      <c r="F5" s="318"/>
      <c r="G5" s="318"/>
      <c r="H5" s="319"/>
      <c r="I5" s="63"/>
      <c r="J5" s="63"/>
      <c r="K5" s="63"/>
      <c r="L5" s="63"/>
      <c r="M5" s="63"/>
    </row>
    <row r="6" spans="2:26" ht="15.75" customHeight="1" thickBot="1">
      <c r="C6" s="69" t="s">
        <v>110</v>
      </c>
      <c r="D6" s="317">
        <f>'Hazard Assessment'!D42</f>
        <v>0</v>
      </c>
      <c r="E6" s="318"/>
      <c r="F6" s="318"/>
      <c r="G6" s="318"/>
      <c r="H6" s="319"/>
      <c r="I6" s="63"/>
      <c r="J6" s="63"/>
      <c r="K6" s="63"/>
      <c r="L6" s="63"/>
      <c r="M6" s="63"/>
    </row>
    <row r="7" spans="2:26" ht="15.75" customHeight="1" thickBot="1">
      <c r="C7" s="70" t="s">
        <v>109</v>
      </c>
      <c r="D7" s="327">
        <f>'Hazard Assessment'!F10</f>
        <v>0</v>
      </c>
      <c r="E7" s="328"/>
      <c r="F7" s="328"/>
      <c r="G7" s="328"/>
      <c r="H7" s="329"/>
      <c r="I7" s="63"/>
      <c r="J7" s="63"/>
      <c r="K7" s="63"/>
      <c r="L7" s="63"/>
      <c r="M7" s="63"/>
    </row>
    <row r="8" spans="2:26" ht="5.25" customHeight="1">
      <c r="F8" s="63"/>
      <c r="G8" s="63"/>
      <c r="I8" s="66"/>
      <c r="J8" s="66"/>
      <c r="K8" s="66"/>
      <c r="L8" s="66"/>
    </row>
    <row r="9" spans="2:26" ht="6" customHeight="1" thickBot="1">
      <c r="F9" s="63"/>
      <c r="G9" s="63"/>
      <c r="I9" s="66"/>
      <c r="J9" s="66"/>
      <c r="K9" s="66"/>
      <c r="L9" s="66"/>
    </row>
    <row r="10" spans="2:26" ht="15.75" customHeight="1">
      <c r="B10" s="71"/>
      <c r="C10" s="333" t="s">
        <v>222</v>
      </c>
      <c r="D10" s="335" t="s">
        <v>223</v>
      </c>
      <c r="E10" s="320" t="s">
        <v>206</v>
      </c>
      <c r="F10" s="331" t="s">
        <v>224</v>
      </c>
      <c r="G10" s="331" t="s">
        <v>200</v>
      </c>
      <c r="H10" s="320" t="s">
        <v>136</v>
      </c>
      <c r="I10" s="154" t="s">
        <v>650</v>
      </c>
      <c r="J10" s="320" t="s">
        <v>206</v>
      </c>
      <c r="K10" s="331" t="s">
        <v>232</v>
      </c>
      <c r="L10" s="331" t="s">
        <v>200</v>
      </c>
      <c r="M10" s="320" t="s">
        <v>136</v>
      </c>
    </row>
    <row r="11" spans="2:26" ht="15.75" customHeight="1" thickBot="1">
      <c r="B11" s="72" t="s">
        <v>52</v>
      </c>
      <c r="C11" s="334"/>
      <c r="D11" s="336"/>
      <c r="E11" s="321"/>
      <c r="F11" s="332"/>
      <c r="G11" s="332"/>
      <c r="H11" s="321"/>
      <c r="I11" s="155" t="s">
        <v>238</v>
      </c>
      <c r="J11" s="321"/>
      <c r="K11" s="332"/>
      <c r="L11" s="332"/>
      <c r="M11" s="321"/>
    </row>
    <row r="12" spans="2:26" ht="15.75" customHeight="1">
      <c r="B12" s="73" t="s">
        <v>236</v>
      </c>
      <c r="C12" s="74"/>
      <c r="D12" s="75"/>
      <c r="E12" s="74"/>
      <c r="F12" s="76"/>
      <c r="G12" s="76"/>
      <c r="H12" s="74"/>
      <c r="I12" s="76"/>
      <c r="J12" s="74"/>
      <c r="K12" s="76"/>
      <c r="L12" s="76"/>
      <c r="M12" s="77"/>
    </row>
    <row r="13" spans="2:26" ht="15.75" customHeight="1" thickBot="1">
      <c r="B13" s="330" t="s">
        <v>520</v>
      </c>
      <c r="C13" s="78">
        <v>9</v>
      </c>
      <c r="D13" s="79" t="s">
        <v>366</v>
      </c>
      <c r="E13" s="50">
        <f>'Hazard Assessment'!N59</f>
        <v>0</v>
      </c>
      <c r="F13" s="37"/>
      <c r="G13" s="37"/>
      <c r="H13" s="80" t="str">
        <f t="shared" ref="H13:H76" si="0">IF(AND(F13&gt;0,AND(F13&lt;6,AND(G13&gt;0,G13&lt;6))),INDEX($S$45:$W$49,F13,G13),"0")</f>
        <v>0</v>
      </c>
      <c r="I13" s="50" t="s">
        <v>238</v>
      </c>
      <c r="J13" s="50">
        <f>'Hazard Assessment'!R59</f>
        <v>0</v>
      </c>
      <c r="K13" s="37"/>
      <c r="L13" s="37"/>
      <c r="M13" s="81" t="str">
        <f t="shared" ref="M13:M76" si="1">IF(AND(K13&gt;0,AND(K13&lt;6,AND(L13&gt;0,L13&lt;6))),INDEX($S$45:$W$49,K13,L13),"0")</f>
        <v>0</v>
      </c>
      <c r="Q13" s="160" t="s">
        <v>646</v>
      </c>
    </row>
    <row r="14" spans="2:26" ht="15.75" customHeight="1" thickBot="1">
      <c r="B14" s="330"/>
      <c r="C14" s="199">
        <v>10</v>
      </c>
      <c r="D14" s="200" t="s">
        <v>367</v>
      </c>
      <c r="E14" s="50">
        <f>'Hazard Assessment'!N63</f>
        <v>0</v>
      </c>
      <c r="F14" s="22"/>
      <c r="G14" s="37"/>
      <c r="H14" s="80" t="str">
        <f t="shared" si="0"/>
        <v>0</v>
      </c>
      <c r="I14" s="50" t="s">
        <v>238</v>
      </c>
      <c r="J14" s="50">
        <f>'Hazard Assessment'!R63</f>
        <v>0</v>
      </c>
      <c r="K14" s="37"/>
      <c r="L14" s="37"/>
      <c r="M14" s="81" t="str">
        <f t="shared" si="1"/>
        <v>0</v>
      </c>
      <c r="P14" s="161" t="s">
        <v>614</v>
      </c>
      <c r="Q14" s="162" t="s">
        <v>615</v>
      </c>
      <c r="R14" s="163" t="s">
        <v>616</v>
      </c>
      <c r="S14" s="164"/>
      <c r="T14" s="353" t="s">
        <v>617</v>
      </c>
      <c r="U14" s="354"/>
      <c r="V14" s="354"/>
      <c r="W14" s="355"/>
    </row>
    <row r="15" spans="2:26" ht="15.75" customHeight="1" thickBot="1">
      <c r="B15" s="330"/>
      <c r="C15" s="83">
        <v>11</v>
      </c>
      <c r="D15" s="84" t="s">
        <v>368</v>
      </c>
      <c r="E15" s="50">
        <f>'Hazard Assessment'!N67</f>
        <v>0</v>
      </c>
      <c r="F15" s="37"/>
      <c r="G15" s="37"/>
      <c r="H15" s="80" t="str">
        <f t="shared" si="0"/>
        <v>0</v>
      </c>
      <c r="I15" s="50" t="s">
        <v>238</v>
      </c>
      <c r="J15" s="50">
        <f>'Hazard Assessment'!R67</f>
        <v>0</v>
      </c>
      <c r="K15" s="37"/>
      <c r="L15" s="37"/>
      <c r="M15" s="81" t="str">
        <f t="shared" si="1"/>
        <v>0</v>
      </c>
      <c r="P15" s="165">
        <v>1</v>
      </c>
      <c r="Q15" s="166" t="s">
        <v>618</v>
      </c>
      <c r="R15" s="322" t="s">
        <v>619</v>
      </c>
      <c r="S15" s="323"/>
      <c r="T15" s="322" t="s">
        <v>620</v>
      </c>
      <c r="U15" s="356"/>
      <c r="V15" s="356"/>
      <c r="W15" s="323"/>
    </row>
    <row r="16" spans="2:26" ht="15.75" customHeight="1" thickBot="1">
      <c r="B16" s="314" t="s">
        <v>521</v>
      </c>
      <c r="C16" s="82">
        <v>15</v>
      </c>
      <c r="D16" s="60" t="s">
        <v>396</v>
      </c>
      <c r="E16" s="50">
        <f>'Hazard Assessment'!N88</f>
        <v>0</v>
      </c>
      <c r="F16" s="37"/>
      <c r="G16" s="37"/>
      <c r="H16" s="80" t="str">
        <f t="shared" si="0"/>
        <v>0</v>
      </c>
      <c r="I16" s="50" t="s">
        <v>227</v>
      </c>
      <c r="J16" s="50">
        <f>'Hazard Assessment'!R88</f>
        <v>0</v>
      </c>
      <c r="K16" s="37"/>
      <c r="L16" s="37"/>
      <c r="M16" s="81" t="str">
        <f t="shared" si="1"/>
        <v>0</v>
      </c>
      <c r="P16" s="165">
        <v>2</v>
      </c>
      <c r="Q16" s="166" t="s">
        <v>621</v>
      </c>
      <c r="R16" s="322" t="s">
        <v>622</v>
      </c>
      <c r="S16" s="323"/>
      <c r="T16" s="322" t="s">
        <v>623</v>
      </c>
      <c r="U16" s="356"/>
      <c r="V16" s="356"/>
      <c r="W16" s="323"/>
    </row>
    <row r="17" spans="2:23" ht="15.75" customHeight="1" thickBot="1">
      <c r="B17" s="314"/>
      <c r="C17" s="60"/>
      <c r="D17" s="49"/>
      <c r="E17" s="50">
        <f>'Hazard Assessment'!N89</f>
        <v>0</v>
      </c>
      <c r="F17" s="37"/>
      <c r="G17" s="37"/>
      <c r="H17" s="80" t="str">
        <f t="shared" si="0"/>
        <v>0</v>
      </c>
      <c r="I17" s="50" t="s">
        <v>228</v>
      </c>
      <c r="J17" s="50">
        <f>'Hazard Assessment'!R89</f>
        <v>0</v>
      </c>
      <c r="K17" s="37"/>
      <c r="L17" s="37"/>
      <c r="M17" s="81" t="str">
        <f t="shared" si="1"/>
        <v>0</v>
      </c>
      <c r="P17" s="165">
        <v>3</v>
      </c>
      <c r="Q17" s="166" t="s">
        <v>624</v>
      </c>
      <c r="R17" s="322" t="s">
        <v>625</v>
      </c>
      <c r="S17" s="323"/>
      <c r="T17" s="322" t="s">
        <v>626</v>
      </c>
      <c r="U17" s="356"/>
      <c r="V17" s="356"/>
      <c r="W17" s="323"/>
    </row>
    <row r="18" spans="2:23" ht="15.75" customHeight="1" thickBot="1">
      <c r="B18" s="314"/>
      <c r="C18" s="60"/>
      <c r="D18" s="49"/>
      <c r="E18" s="50">
        <f>'Hazard Assessment'!N90</f>
        <v>0</v>
      </c>
      <c r="F18" s="37"/>
      <c r="G18" s="37"/>
      <c r="H18" s="80" t="str">
        <f t="shared" si="0"/>
        <v>0</v>
      </c>
      <c r="I18" s="50" t="s">
        <v>229</v>
      </c>
      <c r="J18" s="50">
        <f>'Hazard Assessment'!R90</f>
        <v>0</v>
      </c>
      <c r="K18" s="37"/>
      <c r="L18" s="37"/>
      <c r="M18" s="81" t="str">
        <f t="shared" si="1"/>
        <v>0</v>
      </c>
      <c r="P18" s="165">
        <v>4</v>
      </c>
      <c r="Q18" s="166" t="s">
        <v>627</v>
      </c>
      <c r="R18" s="322" t="s">
        <v>628</v>
      </c>
      <c r="S18" s="323"/>
      <c r="T18" s="322" t="s">
        <v>629</v>
      </c>
      <c r="U18" s="356"/>
      <c r="V18" s="356"/>
      <c r="W18" s="323"/>
    </row>
    <row r="19" spans="2:23" ht="15.75" customHeight="1" thickBot="1">
      <c r="B19" s="314"/>
      <c r="C19" s="201">
        <v>16</v>
      </c>
      <c r="D19" s="79" t="s">
        <v>397</v>
      </c>
      <c r="E19" s="50">
        <f>'Hazard Assessment'!N100</f>
        <v>0</v>
      </c>
      <c r="F19" s="37"/>
      <c r="G19" s="37"/>
      <c r="H19" s="80" t="str">
        <f t="shared" si="0"/>
        <v>0</v>
      </c>
      <c r="I19" s="50" t="s">
        <v>227</v>
      </c>
      <c r="J19" s="50">
        <f>'Hazard Assessment'!R100</f>
        <v>0</v>
      </c>
      <c r="K19" s="37"/>
      <c r="L19" s="37"/>
      <c r="M19" s="81" t="str">
        <f t="shared" si="1"/>
        <v>0</v>
      </c>
      <c r="P19" s="165">
        <v>5</v>
      </c>
      <c r="Q19" s="166" t="s">
        <v>630</v>
      </c>
      <c r="R19" s="322" t="s">
        <v>631</v>
      </c>
      <c r="S19" s="323"/>
      <c r="T19" s="322" t="s">
        <v>632</v>
      </c>
      <c r="U19" s="356"/>
      <c r="V19" s="356"/>
      <c r="W19" s="323"/>
    </row>
    <row r="20" spans="2:23" ht="15.75" customHeight="1">
      <c r="B20" s="314"/>
      <c r="C20" s="85"/>
      <c r="D20" s="49"/>
      <c r="E20" s="50">
        <f>'Hazard Assessment'!N101</f>
        <v>0</v>
      </c>
      <c r="F20" s="37"/>
      <c r="G20" s="37"/>
      <c r="H20" s="80" t="str">
        <f t="shared" si="0"/>
        <v>0</v>
      </c>
      <c r="I20" s="50" t="s">
        <v>228</v>
      </c>
      <c r="J20" s="50">
        <f>'Hazard Assessment'!R101</f>
        <v>0</v>
      </c>
      <c r="K20" s="37"/>
      <c r="L20" s="37"/>
      <c r="M20" s="81" t="str">
        <f t="shared" si="1"/>
        <v>0</v>
      </c>
    </row>
    <row r="21" spans="2:23" ht="15.75" customHeight="1">
      <c r="B21" s="314"/>
      <c r="C21" s="85"/>
      <c r="D21" s="49"/>
      <c r="E21" s="50">
        <f>'Hazard Assessment'!N102</f>
        <v>0</v>
      </c>
      <c r="F21" s="37"/>
      <c r="G21" s="37"/>
      <c r="H21" s="80" t="str">
        <f t="shared" si="0"/>
        <v>0</v>
      </c>
      <c r="I21" s="50" t="s">
        <v>229</v>
      </c>
      <c r="J21" s="50">
        <f>'Hazard Assessment'!R102</f>
        <v>0</v>
      </c>
      <c r="K21" s="37"/>
      <c r="L21" s="37"/>
      <c r="M21" s="81" t="str">
        <f t="shared" si="1"/>
        <v>0</v>
      </c>
    </row>
    <row r="22" spans="2:23" ht="15" customHeight="1" thickBot="1">
      <c r="B22" s="314"/>
      <c r="C22" s="201">
        <v>17</v>
      </c>
      <c r="D22" s="79" t="s">
        <v>398</v>
      </c>
      <c r="E22" s="50">
        <f>'Hazard Assessment'!N110</f>
        <v>0</v>
      </c>
      <c r="F22" s="37"/>
      <c r="G22" s="37"/>
      <c r="H22" s="80" t="str">
        <f t="shared" si="0"/>
        <v>0</v>
      </c>
      <c r="I22" s="50" t="s">
        <v>227</v>
      </c>
      <c r="J22" s="50">
        <f>'Hazard Assessment'!R110</f>
        <v>0</v>
      </c>
      <c r="K22" s="37"/>
      <c r="L22" s="37"/>
      <c r="M22" s="81" t="str">
        <f t="shared" si="1"/>
        <v>0</v>
      </c>
      <c r="Q22" s="160" t="s">
        <v>645</v>
      </c>
    </row>
    <row r="23" spans="2:23" ht="15" customHeight="1" thickBot="1">
      <c r="B23" s="314"/>
      <c r="C23" s="82"/>
      <c r="D23" s="47"/>
      <c r="E23" s="50">
        <f>'Hazard Assessment'!N111</f>
        <v>0</v>
      </c>
      <c r="F23" s="37"/>
      <c r="G23" s="37"/>
      <c r="H23" s="80" t="str">
        <f t="shared" si="0"/>
        <v>0</v>
      </c>
      <c r="I23" s="50" t="s">
        <v>228</v>
      </c>
      <c r="J23" s="50">
        <f>'Hazard Assessment'!R111</f>
        <v>0</v>
      </c>
      <c r="K23" s="37"/>
      <c r="L23" s="37"/>
      <c r="M23" s="81" t="str">
        <f t="shared" si="1"/>
        <v>0</v>
      </c>
      <c r="P23" s="161" t="s">
        <v>614</v>
      </c>
      <c r="Q23" s="162" t="s">
        <v>615</v>
      </c>
      <c r="R23" s="353" t="s">
        <v>616</v>
      </c>
      <c r="S23" s="354"/>
      <c r="T23" s="354"/>
      <c r="U23" s="354"/>
      <c r="V23" s="354"/>
      <c r="W23" s="355"/>
    </row>
    <row r="24" spans="2:23" ht="15" customHeight="1">
      <c r="B24" s="314"/>
      <c r="C24" s="82"/>
      <c r="D24" s="47"/>
      <c r="E24" s="50">
        <f>'Hazard Assessment'!N112</f>
        <v>0</v>
      </c>
      <c r="F24" s="37"/>
      <c r="G24" s="37"/>
      <c r="H24" s="80" t="str">
        <f t="shared" si="0"/>
        <v>0</v>
      </c>
      <c r="I24" s="50" t="s">
        <v>229</v>
      </c>
      <c r="J24" s="50">
        <f>'Hazard Assessment'!R112</f>
        <v>0</v>
      </c>
      <c r="K24" s="37"/>
      <c r="L24" s="37"/>
      <c r="M24" s="81" t="str">
        <f t="shared" si="1"/>
        <v>0</v>
      </c>
      <c r="P24" s="167">
        <v>1</v>
      </c>
      <c r="Q24" s="168" t="s">
        <v>633</v>
      </c>
      <c r="R24" s="349" t="s">
        <v>634</v>
      </c>
      <c r="S24" s="349"/>
      <c r="T24" s="349"/>
      <c r="U24" s="349"/>
      <c r="V24" s="349"/>
      <c r="W24" s="350"/>
    </row>
    <row r="25" spans="2:23" ht="15" customHeight="1" thickBot="1">
      <c r="B25" s="314"/>
      <c r="C25" s="201">
        <v>18</v>
      </c>
      <c r="D25" s="79" t="s">
        <v>399</v>
      </c>
      <c r="E25" s="50">
        <f>'Hazard Assessment'!N122</f>
        <v>0</v>
      </c>
      <c r="F25" s="37"/>
      <c r="G25" s="37"/>
      <c r="H25" s="80" t="str">
        <f t="shared" si="0"/>
        <v>0</v>
      </c>
      <c r="I25" s="50" t="s">
        <v>227</v>
      </c>
      <c r="J25" s="50">
        <f>'Hazard Assessment'!R122</f>
        <v>0</v>
      </c>
      <c r="K25" s="37"/>
      <c r="L25" s="37"/>
      <c r="M25" s="81" t="str">
        <f t="shared" si="1"/>
        <v>0</v>
      </c>
      <c r="P25" s="169"/>
      <c r="Q25" s="170"/>
      <c r="R25" s="351"/>
      <c r="S25" s="351"/>
      <c r="T25" s="351"/>
      <c r="U25" s="351"/>
      <c r="V25" s="351"/>
      <c r="W25" s="352"/>
    </row>
    <row r="26" spans="2:23" ht="15" customHeight="1">
      <c r="B26" s="314"/>
      <c r="C26" s="82"/>
      <c r="D26" s="47"/>
      <c r="E26" s="50">
        <f>'Hazard Assessment'!N123</f>
        <v>0</v>
      </c>
      <c r="F26" s="37"/>
      <c r="G26" s="37"/>
      <c r="H26" s="80" t="str">
        <f t="shared" si="0"/>
        <v>0</v>
      </c>
      <c r="I26" s="50" t="s">
        <v>228</v>
      </c>
      <c r="J26" s="50">
        <f>'Hazard Assessment'!R123</f>
        <v>0</v>
      </c>
      <c r="K26" s="37"/>
      <c r="L26" s="37"/>
      <c r="M26" s="81" t="str">
        <f t="shared" si="1"/>
        <v>0</v>
      </c>
      <c r="P26" s="167">
        <v>2</v>
      </c>
      <c r="Q26" s="168" t="s">
        <v>635</v>
      </c>
      <c r="R26" s="349" t="s">
        <v>636</v>
      </c>
      <c r="S26" s="349"/>
      <c r="T26" s="349"/>
      <c r="U26" s="349"/>
      <c r="V26" s="349"/>
      <c r="W26" s="350"/>
    </row>
    <row r="27" spans="2:23" ht="15" customHeight="1" thickBot="1">
      <c r="B27" s="314"/>
      <c r="C27" s="82"/>
      <c r="D27" s="47"/>
      <c r="E27" s="50">
        <f>'Hazard Assessment'!N124</f>
        <v>0</v>
      </c>
      <c r="F27" s="37"/>
      <c r="G27" s="37"/>
      <c r="H27" s="80" t="str">
        <f t="shared" si="0"/>
        <v>0</v>
      </c>
      <c r="I27" s="50" t="s">
        <v>229</v>
      </c>
      <c r="J27" s="50">
        <f>'Hazard Assessment'!R124</f>
        <v>0</v>
      </c>
      <c r="K27" s="37"/>
      <c r="L27" s="37"/>
      <c r="M27" s="81" t="str">
        <f t="shared" si="1"/>
        <v>0</v>
      </c>
      <c r="P27" s="169"/>
      <c r="Q27" s="170"/>
      <c r="R27" s="351"/>
      <c r="S27" s="351"/>
      <c r="T27" s="351"/>
      <c r="U27" s="351"/>
      <c r="V27" s="351"/>
      <c r="W27" s="352"/>
    </row>
    <row r="28" spans="2:23" ht="15" customHeight="1">
      <c r="B28" s="314"/>
      <c r="C28" s="201">
        <v>19</v>
      </c>
      <c r="D28" s="79" t="s">
        <v>590</v>
      </c>
      <c r="E28" s="50">
        <f>'Hazard Assessment'!N126</f>
        <v>0</v>
      </c>
      <c r="F28" s="37"/>
      <c r="G28" s="37"/>
      <c r="H28" s="80" t="str">
        <f t="shared" si="0"/>
        <v>0</v>
      </c>
      <c r="I28" s="50" t="s">
        <v>227</v>
      </c>
      <c r="J28" s="50">
        <f>'Hazard Assessment'!R126</f>
        <v>0</v>
      </c>
      <c r="K28" s="37"/>
      <c r="L28" s="37"/>
      <c r="M28" s="81" t="str">
        <f t="shared" si="1"/>
        <v>0</v>
      </c>
      <c r="P28" s="167">
        <v>3</v>
      </c>
      <c r="Q28" s="168" t="s">
        <v>637</v>
      </c>
      <c r="R28" s="349" t="s">
        <v>638</v>
      </c>
      <c r="S28" s="349"/>
      <c r="T28" s="349"/>
      <c r="U28" s="349"/>
      <c r="V28" s="349"/>
      <c r="W28" s="350"/>
    </row>
    <row r="29" spans="2:23" ht="15" customHeight="1">
      <c r="B29" s="314"/>
      <c r="C29" s="82"/>
      <c r="D29" s="47"/>
      <c r="E29" s="50">
        <f>'Hazard Assessment'!N127</f>
        <v>0</v>
      </c>
      <c r="F29" s="37"/>
      <c r="G29" s="37"/>
      <c r="H29" s="80" t="str">
        <f t="shared" si="0"/>
        <v>0</v>
      </c>
      <c r="I29" s="50" t="s">
        <v>228</v>
      </c>
      <c r="J29" s="50">
        <f>'Hazard Assessment'!R127</f>
        <v>0</v>
      </c>
      <c r="K29" s="37"/>
      <c r="L29" s="37"/>
      <c r="M29" s="81" t="str">
        <f t="shared" si="1"/>
        <v>0</v>
      </c>
      <c r="P29" s="171"/>
      <c r="Q29" s="172"/>
      <c r="R29" s="357"/>
      <c r="S29" s="357"/>
      <c r="T29" s="357"/>
      <c r="U29" s="357"/>
      <c r="V29" s="357"/>
      <c r="W29" s="358"/>
    </row>
    <row r="30" spans="2:23" ht="15" customHeight="1" thickBot="1">
      <c r="B30" s="314"/>
      <c r="C30" s="82"/>
      <c r="D30" s="47"/>
      <c r="E30" s="50">
        <f>'Hazard Assessment'!N128</f>
        <v>0</v>
      </c>
      <c r="F30" s="37"/>
      <c r="G30" s="37"/>
      <c r="H30" s="80" t="str">
        <f t="shared" si="0"/>
        <v>0</v>
      </c>
      <c r="I30" s="50" t="s">
        <v>229</v>
      </c>
      <c r="J30" s="50">
        <f>'Hazard Assessment'!R128</f>
        <v>0</v>
      </c>
      <c r="K30" s="37"/>
      <c r="L30" s="37"/>
      <c r="M30" s="81" t="str">
        <f t="shared" si="1"/>
        <v>0</v>
      </c>
      <c r="P30" s="165"/>
      <c r="Q30" s="173"/>
      <c r="R30" s="351"/>
      <c r="S30" s="351"/>
      <c r="T30" s="351"/>
      <c r="U30" s="351"/>
      <c r="V30" s="351"/>
      <c r="W30" s="352"/>
    </row>
    <row r="31" spans="2:23" ht="15" customHeight="1">
      <c r="B31" s="314"/>
      <c r="C31" s="201">
        <v>20</v>
      </c>
      <c r="D31" s="79" t="s">
        <v>592</v>
      </c>
      <c r="E31" s="50">
        <f>'Hazard Assessment'!N130</f>
        <v>0</v>
      </c>
      <c r="F31" s="37"/>
      <c r="G31" s="37"/>
      <c r="H31" s="80" t="str">
        <f t="shared" si="0"/>
        <v>0</v>
      </c>
      <c r="I31" s="50" t="s">
        <v>227</v>
      </c>
      <c r="J31" s="50">
        <f>'Hazard Assessment'!R130</f>
        <v>0</v>
      </c>
      <c r="K31" s="37"/>
      <c r="L31" s="37"/>
      <c r="M31" s="81" t="str">
        <f t="shared" si="1"/>
        <v>0</v>
      </c>
      <c r="P31" s="167">
        <v>4</v>
      </c>
      <c r="Q31" s="168" t="s">
        <v>639</v>
      </c>
      <c r="R31" s="349" t="s">
        <v>640</v>
      </c>
      <c r="S31" s="349"/>
      <c r="T31" s="349"/>
      <c r="U31" s="349"/>
      <c r="V31" s="349"/>
      <c r="W31" s="350"/>
    </row>
    <row r="32" spans="2:23" ht="15" customHeight="1" thickBot="1">
      <c r="B32" s="314"/>
      <c r="C32" s="82"/>
      <c r="D32" s="47"/>
      <c r="E32" s="50">
        <f>'Hazard Assessment'!N131</f>
        <v>0</v>
      </c>
      <c r="F32" s="37"/>
      <c r="G32" s="37"/>
      <c r="H32" s="80" t="str">
        <f t="shared" si="0"/>
        <v>0</v>
      </c>
      <c r="I32" s="50" t="s">
        <v>228</v>
      </c>
      <c r="J32" s="50">
        <f>'Hazard Assessment'!R131</f>
        <v>0</v>
      </c>
      <c r="K32" s="37"/>
      <c r="L32" s="37"/>
      <c r="M32" s="81" t="str">
        <f t="shared" si="1"/>
        <v>0</v>
      </c>
      <c r="P32" s="169"/>
      <c r="Q32" s="170"/>
      <c r="R32" s="351"/>
      <c r="S32" s="351"/>
      <c r="T32" s="351"/>
      <c r="U32" s="351"/>
      <c r="V32" s="351"/>
      <c r="W32" s="352"/>
    </row>
    <row r="33" spans="2:23" ht="15" customHeight="1">
      <c r="B33" s="314"/>
      <c r="C33" s="82"/>
      <c r="D33" s="47"/>
      <c r="E33" s="50">
        <f>'Hazard Assessment'!N132</f>
        <v>0</v>
      </c>
      <c r="F33" s="37"/>
      <c r="G33" s="37"/>
      <c r="H33" s="80" t="str">
        <f t="shared" si="0"/>
        <v>0</v>
      </c>
      <c r="I33" s="50" t="s">
        <v>229</v>
      </c>
      <c r="J33" s="50">
        <f>'Hazard Assessment'!R132</f>
        <v>0</v>
      </c>
      <c r="K33" s="37"/>
      <c r="L33" s="37"/>
      <c r="M33" s="81" t="str">
        <f t="shared" si="1"/>
        <v>0</v>
      </c>
      <c r="P33" s="167">
        <v>5</v>
      </c>
      <c r="Q33" s="168" t="s">
        <v>641</v>
      </c>
      <c r="R33" s="349" t="s">
        <v>642</v>
      </c>
      <c r="S33" s="349"/>
      <c r="T33" s="349"/>
      <c r="U33" s="349"/>
      <c r="V33" s="349"/>
      <c r="W33" s="350"/>
    </row>
    <row r="34" spans="2:23" ht="15" customHeight="1" thickBot="1">
      <c r="B34" s="314"/>
      <c r="C34" s="201">
        <v>21</v>
      </c>
      <c r="D34" s="79" t="s">
        <v>400</v>
      </c>
      <c r="E34" s="50">
        <f>'Hazard Assessment'!N134</f>
        <v>0</v>
      </c>
      <c r="F34" s="37"/>
      <c r="G34" s="37"/>
      <c r="H34" s="80" t="str">
        <f t="shared" si="0"/>
        <v>0</v>
      </c>
      <c r="I34" s="50" t="s">
        <v>227</v>
      </c>
      <c r="J34" s="50">
        <f>'Hazard Assessment'!R134</f>
        <v>0</v>
      </c>
      <c r="K34" s="37"/>
      <c r="L34" s="37"/>
      <c r="M34" s="81" t="str">
        <f t="shared" si="1"/>
        <v>0</v>
      </c>
      <c r="P34" s="169"/>
      <c r="Q34" s="170"/>
      <c r="R34" s="351"/>
      <c r="S34" s="351"/>
      <c r="T34" s="351"/>
      <c r="U34" s="351"/>
      <c r="V34" s="351"/>
      <c r="W34" s="352"/>
    </row>
    <row r="35" spans="2:23" ht="15" customHeight="1">
      <c r="B35" s="314"/>
      <c r="C35" s="82"/>
      <c r="D35" s="47"/>
      <c r="E35" s="50">
        <f>'Hazard Assessment'!N135</f>
        <v>0</v>
      </c>
      <c r="F35" s="37"/>
      <c r="G35" s="37"/>
      <c r="H35" s="80" t="str">
        <f t="shared" si="0"/>
        <v>0</v>
      </c>
      <c r="I35" s="50" t="s">
        <v>228</v>
      </c>
      <c r="J35" s="50">
        <f>'Hazard Assessment'!R135</f>
        <v>0</v>
      </c>
      <c r="K35" s="37"/>
      <c r="L35" s="37"/>
      <c r="M35" s="81" t="str">
        <f t="shared" si="1"/>
        <v>0</v>
      </c>
    </row>
    <row r="36" spans="2:23" ht="15" customHeight="1">
      <c r="B36" s="314"/>
      <c r="C36" s="83"/>
      <c r="D36" s="84"/>
      <c r="E36" s="50">
        <f>'Hazard Assessment'!N136</f>
        <v>0</v>
      </c>
      <c r="F36" s="37"/>
      <c r="G36" s="37"/>
      <c r="H36" s="80" t="str">
        <f t="shared" si="0"/>
        <v>0</v>
      </c>
      <c r="I36" s="50" t="s">
        <v>229</v>
      </c>
      <c r="J36" s="50">
        <f>'Hazard Assessment'!R136</f>
        <v>0</v>
      </c>
      <c r="K36" s="37"/>
      <c r="L36" s="37"/>
      <c r="M36" s="81" t="str">
        <f t="shared" si="1"/>
        <v>0</v>
      </c>
    </row>
    <row r="37" spans="2:23" ht="15" customHeight="1">
      <c r="B37" s="314" t="s">
        <v>522</v>
      </c>
      <c r="C37" s="86">
        <v>22</v>
      </c>
      <c r="D37" s="47" t="s">
        <v>401</v>
      </c>
      <c r="E37" s="50">
        <f>'Hazard Assessment'!N142</f>
        <v>0</v>
      </c>
      <c r="F37" s="37"/>
      <c r="G37" s="37"/>
      <c r="H37" s="80" t="str">
        <f t="shared" si="0"/>
        <v>0</v>
      </c>
      <c r="I37" s="50" t="s">
        <v>227</v>
      </c>
      <c r="J37" s="50">
        <f>'Hazard Assessment'!R142</f>
        <v>0</v>
      </c>
      <c r="K37" s="37"/>
      <c r="L37" s="37"/>
      <c r="M37" s="81" t="str">
        <f t="shared" si="1"/>
        <v>0</v>
      </c>
    </row>
    <row r="38" spans="2:23" ht="15" customHeight="1">
      <c r="B38" s="314"/>
      <c r="C38" s="86"/>
      <c r="D38" s="47"/>
      <c r="E38" s="50">
        <f>'Hazard Assessment'!N143</f>
        <v>0</v>
      </c>
      <c r="F38" s="37"/>
      <c r="G38" s="37"/>
      <c r="H38" s="80" t="str">
        <f t="shared" si="0"/>
        <v>0</v>
      </c>
      <c r="I38" s="50" t="s">
        <v>228</v>
      </c>
      <c r="J38" s="50">
        <f>'Hazard Assessment'!R143</f>
        <v>0</v>
      </c>
      <c r="K38" s="37"/>
      <c r="L38" s="37"/>
      <c r="M38" s="81" t="str">
        <f t="shared" si="1"/>
        <v>0</v>
      </c>
    </row>
    <row r="39" spans="2:23" ht="15" customHeight="1">
      <c r="B39" s="314"/>
      <c r="C39" s="86"/>
      <c r="D39" s="47"/>
      <c r="E39" s="50">
        <f>'Hazard Assessment'!N144</f>
        <v>0</v>
      </c>
      <c r="F39" s="37"/>
      <c r="G39" s="37"/>
      <c r="H39" s="80" t="str">
        <f t="shared" si="0"/>
        <v>0</v>
      </c>
      <c r="I39" s="50" t="s">
        <v>229</v>
      </c>
      <c r="J39" s="50">
        <f>'Hazard Assessment'!R144</f>
        <v>0</v>
      </c>
      <c r="K39" s="37"/>
      <c r="L39" s="37"/>
      <c r="M39" s="81" t="str">
        <f t="shared" si="1"/>
        <v>0</v>
      </c>
      <c r="S39" s="174"/>
    </row>
    <row r="40" spans="2:23" ht="15.75" customHeight="1">
      <c r="B40" s="314"/>
      <c r="C40" s="207">
        <v>23</v>
      </c>
      <c r="D40" s="208" t="s">
        <v>402</v>
      </c>
      <c r="E40" s="50">
        <f>'Hazard Assessment'!N151</f>
        <v>0</v>
      </c>
      <c r="F40" s="37"/>
      <c r="G40" s="37"/>
      <c r="H40" s="80" t="str">
        <f t="shared" si="0"/>
        <v>0</v>
      </c>
      <c r="I40" s="50" t="s">
        <v>227</v>
      </c>
      <c r="J40" s="50">
        <f>'Hazard Assessment'!R151</f>
        <v>0</v>
      </c>
      <c r="K40" s="37"/>
      <c r="L40" s="37"/>
      <c r="M40" s="81" t="str">
        <f t="shared" si="1"/>
        <v>0</v>
      </c>
    </row>
    <row r="41" spans="2:23" ht="15.75" customHeight="1" thickBot="1">
      <c r="B41" s="314"/>
      <c r="C41" s="86"/>
      <c r="D41" s="52"/>
      <c r="E41" s="50">
        <f>'Hazard Assessment'!N152</f>
        <v>0</v>
      </c>
      <c r="F41" s="37"/>
      <c r="G41" s="37"/>
      <c r="H41" s="80" t="str">
        <f t="shared" si="0"/>
        <v>0</v>
      </c>
      <c r="I41" s="50" t="s">
        <v>228</v>
      </c>
      <c r="J41" s="50">
        <f>'Hazard Assessment'!R152</f>
        <v>0</v>
      </c>
      <c r="K41" s="37"/>
      <c r="L41" s="37"/>
      <c r="M41" s="81" t="str">
        <f t="shared" si="1"/>
        <v>0</v>
      </c>
      <c r="Q41" s="160" t="s">
        <v>644</v>
      </c>
    </row>
    <row r="42" spans="2:23" ht="15.75" customHeight="1">
      <c r="B42" s="314"/>
      <c r="C42" s="86"/>
      <c r="D42" s="52"/>
      <c r="E42" s="50">
        <f>'Hazard Assessment'!N153</f>
        <v>0</v>
      </c>
      <c r="F42" s="37"/>
      <c r="G42" s="37"/>
      <c r="H42" s="80" t="str">
        <f t="shared" si="0"/>
        <v>0</v>
      </c>
      <c r="I42" s="50" t="s">
        <v>229</v>
      </c>
      <c r="J42" s="50">
        <f>'Hazard Assessment'!R153</f>
        <v>0</v>
      </c>
      <c r="K42" s="37"/>
      <c r="L42" s="37"/>
      <c r="M42" s="81" t="str">
        <f t="shared" si="1"/>
        <v>0</v>
      </c>
      <c r="P42" s="340"/>
      <c r="Q42" s="341"/>
      <c r="R42" s="342"/>
      <c r="S42" s="337" t="s">
        <v>200</v>
      </c>
      <c r="T42" s="338"/>
      <c r="U42" s="338"/>
      <c r="V42" s="338"/>
      <c r="W42" s="339"/>
    </row>
    <row r="43" spans="2:23" ht="15" customHeight="1">
      <c r="B43" s="314"/>
      <c r="C43" s="207">
        <v>24</v>
      </c>
      <c r="D43" s="208" t="s">
        <v>403</v>
      </c>
      <c r="E43" s="50">
        <f>'Hazard Assessment'!N155</f>
        <v>0</v>
      </c>
      <c r="F43" s="37"/>
      <c r="G43" s="37"/>
      <c r="H43" s="80" t="str">
        <f t="shared" si="0"/>
        <v>0</v>
      </c>
      <c r="I43" s="50" t="s">
        <v>227</v>
      </c>
      <c r="J43" s="50">
        <f>'Hazard Assessment'!R155</f>
        <v>0</v>
      </c>
      <c r="K43" s="37"/>
      <c r="L43" s="37"/>
      <c r="M43" s="81" t="str">
        <f t="shared" si="1"/>
        <v>0</v>
      </c>
      <c r="O43" s="101"/>
      <c r="P43" s="343"/>
      <c r="Q43" s="344"/>
      <c r="R43" s="345"/>
      <c r="S43" s="175" t="s">
        <v>2</v>
      </c>
      <c r="T43" s="176" t="s">
        <v>3</v>
      </c>
      <c r="U43" s="176" t="s">
        <v>4</v>
      </c>
      <c r="V43" s="176" t="s">
        <v>5</v>
      </c>
      <c r="W43" s="177" t="s">
        <v>6</v>
      </c>
    </row>
    <row r="44" spans="2:23" ht="15" customHeight="1" thickBot="1">
      <c r="B44" s="314"/>
      <c r="C44" s="86"/>
      <c r="D44" s="52"/>
      <c r="E44" s="50">
        <f>'Hazard Assessment'!N156</f>
        <v>0</v>
      </c>
      <c r="F44" s="37"/>
      <c r="G44" s="37"/>
      <c r="H44" s="80" t="str">
        <f t="shared" si="0"/>
        <v>0</v>
      </c>
      <c r="I44" s="50" t="s">
        <v>228</v>
      </c>
      <c r="J44" s="50">
        <f>'Hazard Assessment'!R156</f>
        <v>0</v>
      </c>
      <c r="K44" s="37"/>
      <c r="L44" s="37"/>
      <c r="M44" s="81" t="str">
        <f t="shared" si="1"/>
        <v>0</v>
      </c>
      <c r="O44" s="178"/>
      <c r="P44" s="346"/>
      <c r="Q44" s="347"/>
      <c r="R44" s="348"/>
      <c r="S44" s="179">
        <v>1</v>
      </c>
      <c r="T44" s="180">
        <v>2</v>
      </c>
      <c r="U44" s="180">
        <v>3</v>
      </c>
      <c r="V44" s="180">
        <v>4</v>
      </c>
      <c r="W44" s="181">
        <v>5</v>
      </c>
    </row>
    <row r="45" spans="2:23" ht="15" customHeight="1">
      <c r="B45" s="314"/>
      <c r="C45" s="86"/>
      <c r="D45" s="52"/>
      <c r="E45" s="50">
        <f>'Hazard Assessment'!N157</f>
        <v>0</v>
      </c>
      <c r="F45" s="37"/>
      <c r="G45" s="37"/>
      <c r="H45" s="80" t="str">
        <f t="shared" si="0"/>
        <v>0</v>
      </c>
      <c r="I45" s="50" t="s">
        <v>229</v>
      </c>
      <c r="J45" s="50">
        <f>'Hazard Assessment'!R157</f>
        <v>0</v>
      </c>
      <c r="K45" s="37"/>
      <c r="L45" s="37"/>
      <c r="M45" s="81" t="str">
        <f t="shared" si="1"/>
        <v>0</v>
      </c>
      <c r="P45" s="324" t="s">
        <v>643</v>
      </c>
      <c r="Q45" s="182" t="s">
        <v>113</v>
      </c>
      <c r="R45" s="183">
        <v>1</v>
      </c>
      <c r="S45" s="184">
        <v>1</v>
      </c>
      <c r="T45" s="185">
        <v>1</v>
      </c>
      <c r="U45" s="185">
        <v>2</v>
      </c>
      <c r="V45" s="185">
        <v>3</v>
      </c>
      <c r="W45" s="186">
        <v>3</v>
      </c>
    </row>
    <row r="46" spans="2:23" ht="15" customHeight="1">
      <c r="B46" s="314"/>
      <c r="C46" s="207">
        <v>25</v>
      </c>
      <c r="D46" s="208" t="s">
        <v>404</v>
      </c>
      <c r="E46" s="50">
        <f>'Hazard Assessment'!N159</f>
        <v>0</v>
      </c>
      <c r="F46" s="37"/>
      <c r="G46" s="37"/>
      <c r="H46" s="80" t="str">
        <f t="shared" si="0"/>
        <v>0</v>
      </c>
      <c r="I46" s="50" t="s">
        <v>227</v>
      </c>
      <c r="J46" s="50">
        <f>'Hazard Assessment'!R159</f>
        <v>0</v>
      </c>
      <c r="K46" s="37"/>
      <c r="L46" s="37"/>
      <c r="M46" s="81" t="str">
        <f t="shared" si="1"/>
        <v>0</v>
      </c>
      <c r="P46" s="325"/>
      <c r="Q46" s="187" t="s">
        <v>540</v>
      </c>
      <c r="R46" s="188">
        <v>2</v>
      </c>
      <c r="S46" s="189">
        <v>1</v>
      </c>
      <c r="T46" s="190">
        <v>1</v>
      </c>
      <c r="U46" s="190">
        <v>2</v>
      </c>
      <c r="V46" s="190">
        <v>3</v>
      </c>
      <c r="W46" s="191">
        <v>4</v>
      </c>
    </row>
    <row r="47" spans="2:23" ht="15" customHeight="1">
      <c r="B47" s="314"/>
      <c r="C47" s="86"/>
      <c r="D47" s="52"/>
      <c r="E47" s="50">
        <f>'Hazard Assessment'!N160</f>
        <v>0</v>
      </c>
      <c r="F47" s="37"/>
      <c r="G47" s="37"/>
      <c r="H47" s="80" t="str">
        <f t="shared" si="0"/>
        <v>0</v>
      </c>
      <c r="I47" s="50" t="s">
        <v>228</v>
      </c>
      <c r="J47" s="50">
        <f>'Hazard Assessment'!R160</f>
        <v>0</v>
      </c>
      <c r="K47" s="37"/>
      <c r="L47" s="37"/>
      <c r="M47" s="81" t="str">
        <f t="shared" si="1"/>
        <v>0</v>
      </c>
      <c r="P47" s="325"/>
      <c r="Q47" s="187" t="s">
        <v>541</v>
      </c>
      <c r="R47" s="188">
        <v>3</v>
      </c>
      <c r="S47" s="189">
        <v>1</v>
      </c>
      <c r="T47" s="190">
        <v>2</v>
      </c>
      <c r="U47" s="190">
        <v>3</v>
      </c>
      <c r="V47" s="190">
        <v>4</v>
      </c>
      <c r="W47" s="191">
        <v>4</v>
      </c>
    </row>
    <row r="48" spans="2:23" ht="15" customHeight="1">
      <c r="B48" s="314"/>
      <c r="C48" s="86"/>
      <c r="D48" s="52"/>
      <c r="E48" s="50">
        <f>'Hazard Assessment'!N161</f>
        <v>0</v>
      </c>
      <c r="F48" s="37"/>
      <c r="G48" s="37"/>
      <c r="H48" s="80" t="str">
        <f t="shared" si="0"/>
        <v>0</v>
      </c>
      <c r="I48" s="50" t="s">
        <v>229</v>
      </c>
      <c r="J48" s="50">
        <f>'Hazard Assessment'!R161</f>
        <v>0</v>
      </c>
      <c r="K48" s="37"/>
      <c r="L48" s="37"/>
      <c r="M48" s="81" t="str">
        <f t="shared" si="1"/>
        <v>0</v>
      </c>
      <c r="P48" s="325"/>
      <c r="Q48" s="187" t="s">
        <v>112</v>
      </c>
      <c r="R48" s="188">
        <v>4</v>
      </c>
      <c r="S48" s="189">
        <v>2</v>
      </c>
      <c r="T48" s="190">
        <v>3</v>
      </c>
      <c r="U48" s="190">
        <v>3</v>
      </c>
      <c r="V48" s="190">
        <v>4</v>
      </c>
      <c r="W48" s="191">
        <v>4</v>
      </c>
    </row>
    <row r="49" spans="2:23" ht="15" customHeight="1" thickBot="1">
      <c r="B49" s="314"/>
      <c r="C49" s="207">
        <v>26</v>
      </c>
      <c r="D49" s="208" t="s">
        <v>406</v>
      </c>
      <c r="E49" s="50">
        <f>'Hazard Assessment'!N163</f>
        <v>0</v>
      </c>
      <c r="F49" s="37"/>
      <c r="G49" s="37"/>
      <c r="H49" s="80" t="str">
        <f t="shared" si="0"/>
        <v>0</v>
      </c>
      <c r="I49" s="50" t="s">
        <v>227</v>
      </c>
      <c r="J49" s="50">
        <f>'Hazard Assessment'!R163</f>
        <v>0</v>
      </c>
      <c r="K49" s="37"/>
      <c r="L49" s="37"/>
      <c r="M49" s="81" t="str">
        <f t="shared" si="1"/>
        <v>0</v>
      </c>
      <c r="P49" s="326"/>
      <c r="Q49" s="192" t="s">
        <v>111</v>
      </c>
      <c r="R49" s="193">
        <v>5</v>
      </c>
      <c r="S49" s="194">
        <v>2</v>
      </c>
      <c r="T49" s="195">
        <v>3</v>
      </c>
      <c r="U49" s="195">
        <v>4</v>
      </c>
      <c r="V49" s="195">
        <v>4</v>
      </c>
      <c r="W49" s="196">
        <v>4</v>
      </c>
    </row>
    <row r="50" spans="2:23" ht="15" customHeight="1">
      <c r="B50" s="314"/>
      <c r="C50" s="86"/>
      <c r="D50" s="52"/>
      <c r="E50" s="50">
        <f>'Hazard Assessment'!N164</f>
        <v>0</v>
      </c>
      <c r="F50" s="37"/>
      <c r="G50" s="37"/>
      <c r="H50" s="80" t="str">
        <f t="shared" si="0"/>
        <v>0</v>
      </c>
      <c r="I50" s="50" t="s">
        <v>228</v>
      </c>
      <c r="J50" s="50">
        <f>'Hazard Assessment'!R164</f>
        <v>0</v>
      </c>
      <c r="K50" s="37"/>
      <c r="L50" s="37"/>
      <c r="M50" s="81" t="str">
        <f t="shared" si="1"/>
        <v>0</v>
      </c>
      <c r="S50" s="101" t="s">
        <v>202</v>
      </c>
      <c r="T50" s="101" t="s">
        <v>203</v>
      </c>
      <c r="V50" s="101" t="s">
        <v>204</v>
      </c>
      <c r="W50" s="101" t="s">
        <v>205</v>
      </c>
    </row>
    <row r="51" spans="2:23" ht="15" customHeight="1">
      <c r="B51" s="314"/>
      <c r="C51" s="86"/>
      <c r="D51" s="52"/>
      <c r="E51" s="50">
        <f>'Hazard Assessment'!N165</f>
        <v>0</v>
      </c>
      <c r="F51" s="37"/>
      <c r="G51" s="37"/>
      <c r="H51" s="80" t="str">
        <f t="shared" si="0"/>
        <v>0</v>
      </c>
      <c r="I51" s="50" t="s">
        <v>229</v>
      </c>
      <c r="J51" s="50">
        <f>'Hazard Assessment'!R165</f>
        <v>0</v>
      </c>
      <c r="K51" s="37"/>
      <c r="L51" s="37"/>
      <c r="M51" s="81" t="str">
        <f t="shared" si="1"/>
        <v>0</v>
      </c>
    </row>
    <row r="52" spans="2:23" ht="15.75" customHeight="1">
      <c r="B52" s="314"/>
      <c r="C52" s="207">
        <v>27</v>
      </c>
      <c r="D52" s="208" t="s">
        <v>405</v>
      </c>
      <c r="E52" s="50">
        <f>'Hazard Assessment'!N167</f>
        <v>0</v>
      </c>
      <c r="F52" s="37"/>
      <c r="G52" s="37"/>
      <c r="H52" s="80" t="str">
        <f t="shared" si="0"/>
        <v>0</v>
      </c>
      <c r="I52" s="50" t="s">
        <v>227</v>
      </c>
      <c r="J52" s="50">
        <f>'Hazard Assessment'!R167</f>
        <v>0</v>
      </c>
      <c r="K52" s="37"/>
      <c r="L52" s="37"/>
      <c r="M52" s="81" t="str">
        <f t="shared" si="1"/>
        <v>0</v>
      </c>
    </row>
    <row r="53" spans="2:23" ht="15.75" customHeight="1">
      <c r="B53" s="314"/>
      <c r="C53" s="86"/>
      <c r="D53" s="52"/>
      <c r="E53" s="50">
        <f>'Hazard Assessment'!N168</f>
        <v>0</v>
      </c>
      <c r="F53" s="37"/>
      <c r="G53" s="37"/>
      <c r="H53" s="80" t="str">
        <f t="shared" si="0"/>
        <v>0</v>
      </c>
      <c r="I53" s="50" t="s">
        <v>228</v>
      </c>
      <c r="J53" s="50">
        <f>'Hazard Assessment'!R168</f>
        <v>0</v>
      </c>
      <c r="K53" s="37"/>
      <c r="L53" s="37"/>
      <c r="M53" s="81" t="str">
        <f t="shared" si="1"/>
        <v>0</v>
      </c>
    </row>
    <row r="54" spans="2:23" ht="15.75" customHeight="1">
      <c r="B54" s="314"/>
      <c r="C54" s="86"/>
      <c r="D54" s="52"/>
      <c r="E54" s="50">
        <f>'Hazard Assessment'!N169</f>
        <v>0</v>
      </c>
      <c r="F54" s="37"/>
      <c r="G54" s="37"/>
      <c r="H54" s="80" t="str">
        <f t="shared" si="0"/>
        <v>0</v>
      </c>
      <c r="I54" s="50" t="s">
        <v>229</v>
      </c>
      <c r="J54" s="50">
        <f>'Hazard Assessment'!R169</f>
        <v>0</v>
      </c>
      <c r="K54" s="37"/>
      <c r="L54" s="37"/>
      <c r="M54" s="81" t="str">
        <f t="shared" si="1"/>
        <v>0</v>
      </c>
    </row>
    <row r="55" spans="2:23" ht="15" customHeight="1">
      <c r="B55" s="314"/>
      <c r="C55" s="207">
        <v>28</v>
      </c>
      <c r="D55" s="208" t="s">
        <v>407</v>
      </c>
      <c r="E55" s="50">
        <f>'Hazard Assessment'!N171</f>
        <v>0</v>
      </c>
      <c r="F55" s="37"/>
      <c r="G55" s="37"/>
      <c r="H55" s="80" t="str">
        <f t="shared" si="0"/>
        <v>0</v>
      </c>
      <c r="I55" s="50" t="s">
        <v>227</v>
      </c>
      <c r="J55" s="50">
        <f>'Hazard Assessment'!R171</f>
        <v>0</v>
      </c>
      <c r="K55" s="37"/>
      <c r="L55" s="37"/>
      <c r="M55" s="81" t="str">
        <f t="shared" si="1"/>
        <v>0</v>
      </c>
    </row>
    <row r="56" spans="2:23" ht="15" customHeight="1">
      <c r="B56" s="314"/>
      <c r="C56" s="86"/>
      <c r="D56" s="52"/>
      <c r="E56" s="50">
        <f>'Hazard Assessment'!N172</f>
        <v>0</v>
      </c>
      <c r="F56" s="37"/>
      <c r="G56" s="37"/>
      <c r="H56" s="80" t="str">
        <f t="shared" si="0"/>
        <v>0</v>
      </c>
      <c r="I56" s="50" t="s">
        <v>228</v>
      </c>
      <c r="J56" s="50">
        <f>'Hazard Assessment'!R172</f>
        <v>0</v>
      </c>
      <c r="K56" s="37"/>
      <c r="L56" s="37"/>
      <c r="M56" s="81" t="str">
        <f t="shared" si="1"/>
        <v>0</v>
      </c>
    </row>
    <row r="57" spans="2:23" ht="15" customHeight="1">
      <c r="B57" s="314"/>
      <c r="C57" s="86"/>
      <c r="D57" s="52"/>
      <c r="E57" s="50">
        <f>'Hazard Assessment'!N173</f>
        <v>0</v>
      </c>
      <c r="F57" s="37"/>
      <c r="G57" s="37"/>
      <c r="H57" s="80" t="str">
        <f t="shared" si="0"/>
        <v>0</v>
      </c>
      <c r="I57" s="50" t="s">
        <v>229</v>
      </c>
      <c r="J57" s="50">
        <f>'Hazard Assessment'!R173</f>
        <v>0</v>
      </c>
      <c r="K57" s="37"/>
      <c r="L57" s="37"/>
      <c r="M57" s="81" t="str">
        <f t="shared" si="1"/>
        <v>0</v>
      </c>
    </row>
    <row r="58" spans="2:23" ht="15" customHeight="1">
      <c r="B58" s="314"/>
      <c r="C58" s="207">
        <v>29</v>
      </c>
      <c r="D58" s="208" t="s">
        <v>408</v>
      </c>
      <c r="E58" s="50">
        <f>'Hazard Assessment'!N175</f>
        <v>0</v>
      </c>
      <c r="F58" s="37"/>
      <c r="G58" s="37"/>
      <c r="H58" s="80" t="str">
        <f t="shared" si="0"/>
        <v>0</v>
      </c>
      <c r="I58" s="50" t="s">
        <v>227</v>
      </c>
      <c r="J58" s="50">
        <f>'Hazard Assessment'!R175</f>
        <v>0</v>
      </c>
      <c r="K58" s="37"/>
      <c r="L58" s="37"/>
      <c r="M58" s="81" t="str">
        <f t="shared" si="1"/>
        <v>0</v>
      </c>
    </row>
    <row r="59" spans="2:23" ht="15" customHeight="1">
      <c r="B59" s="314"/>
      <c r="C59" s="86"/>
      <c r="D59" s="52"/>
      <c r="E59" s="50">
        <f>'Hazard Assessment'!N176</f>
        <v>0</v>
      </c>
      <c r="F59" s="37"/>
      <c r="G59" s="37"/>
      <c r="H59" s="80" t="str">
        <f t="shared" si="0"/>
        <v>0</v>
      </c>
      <c r="I59" s="50" t="s">
        <v>228</v>
      </c>
      <c r="J59" s="50">
        <f>'Hazard Assessment'!R176</f>
        <v>0</v>
      </c>
      <c r="K59" s="37"/>
      <c r="L59" s="37"/>
      <c r="M59" s="81" t="str">
        <f t="shared" si="1"/>
        <v>0</v>
      </c>
    </row>
    <row r="60" spans="2:23" ht="15" customHeight="1">
      <c r="B60" s="314"/>
      <c r="C60" s="86"/>
      <c r="D60" s="52"/>
      <c r="E60" s="50">
        <f>'Hazard Assessment'!N177</f>
        <v>0</v>
      </c>
      <c r="F60" s="37"/>
      <c r="G60" s="37"/>
      <c r="H60" s="80" t="str">
        <f t="shared" si="0"/>
        <v>0</v>
      </c>
      <c r="I60" s="50" t="s">
        <v>229</v>
      </c>
      <c r="J60" s="50">
        <f>'Hazard Assessment'!R177</f>
        <v>0</v>
      </c>
      <c r="K60" s="37"/>
      <c r="L60" s="37"/>
      <c r="M60" s="81" t="str">
        <f t="shared" si="1"/>
        <v>0</v>
      </c>
    </row>
    <row r="61" spans="2:23" ht="15" customHeight="1">
      <c r="B61" s="314"/>
      <c r="C61" s="207">
        <v>30</v>
      </c>
      <c r="D61" s="208" t="s">
        <v>409</v>
      </c>
      <c r="E61" s="50">
        <f>'Hazard Assessment'!N179</f>
        <v>0</v>
      </c>
      <c r="F61" s="37"/>
      <c r="G61" s="37"/>
      <c r="H61" s="80" t="str">
        <f t="shared" si="0"/>
        <v>0</v>
      </c>
      <c r="I61" s="50" t="s">
        <v>227</v>
      </c>
      <c r="J61" s="50">
        <f>'Hazard Assessment'!R179</f>
        <v>0</v>
      </c>
      <c r="K61" s="37"/>
      <c r="L61" s="37"/>
      <c r="M61" s="81" t="str">
        <f t="shared" si="1"/>
        <v>0</v>
      </c>
    </row>
    <row r="62" spans="2:23" ht="15" customHeight="1">
      <c r="B62" s="314"/>
      <c r="C62" s="86"/>
      <c r="D62" s="52"/>
      <c r="E62" s="50">
        <f>'Hazard Assessment'!N180</f>
        <v>0</v>
      </c>
      <c r="F62" s="37"/>
      <c r="G62" s="37"/>
      <c r="H62" s="80" t="str">
        <f t="shared" si="0"/>
        <v>0</v>
      </c>
      <c r="I62" s="50" t="s">
        <v>228</v>
      </c>
      <c r="J62" s="50">
        <f>'Hazard Assessment'!R180</f>
        <v>0</v>
      </c>
      <c r="K62" s="37"/>
      <c r="L62" s="37"/>
      <c r="M62" s="81" t="str">
        <f t="shared" si="1"/>
        <v>0</v>
      </c>
    </row>
    <row r="63" spans="2:23" ht="15" customHeight="1">
      <c r="B63" s="314"/>
      <c r="C63" s="87"/>
      <c r="D63" s="84"/>
      <c r="E63" s="50">
        <f>'Hazard Assessment'!N181</f>
        <v>0</v>
      </c>
      <c r="F63" s="37"/>
      <c r="G63" s="37"/>
      <c r="H63" s="80" t="str">
        <f t="shared" si="0"/>
        <v>0</v>
      </c>
      <c r="I63" s="50" t="s">
        <v>229</v>
      </c>
      <c r="J63" s="50">
        <f>'Hazard Assessment'!R181</f>
        <v>0</v>
      </c>
      <c r="K63" s="37"/>
      <c r="L63" s="37"/>
      <c r="M63" s="81" t="str">
        <f t="shared" si="1"/>
        <v>0</v>
      </c>
    </row>
    <row r="64" spans="2:23" ht="15" customHeight="1">
      <c r="B64" s="314" t="s">
        <v>523</v>
      </c>
      <c r="C64" s="88">
        <v>31</v>
      </c>
      <c r="D64" s="52" t="s">
        <v>410</v>
      </c>
      <c r="E64" s="50">
        <f>'Hazard Assessment'!N184</f>
        <v>0</v>
      </c>
      <c r="F64" s="37"/>
      <c r="G64" s="37"/>
      <c r="H64" s="80" t="str">
        <f t="shared" si="0"/>
        <v>0</v>
      </c>
      <c r="I64" s="50" t="s">
        <v>227</v>
      </c>
      <c r="J64" s="50">
        <f>'Hazard Assessment'!R184</f>
        <v>0</v>
      </c>
      <c r="K64" s="37"/>
      <c r="L64" s="37"/>
      <c r="M64" s="81" t="str">
        <f t="shared" si="1"/>
        <v>0</v>
      </c>
    </row>
    <row r="65" spans="2:13" ht="15" customHeight="1">
      <c r="B65" s="314"/>
      <c r="C65" s="88"/>
      <c r="D65" s="52"/>
      <c r="E65" s="50">
        <f>'Hazard Assessment'!N185</f>
        <v>0</v>
      </c>
      <c r="F65" s="37"/>
      <c r="G65" s="37"/>
      <c r="H65" s="80" t="str">
        <f t="shared" si="0"/>
        <v>0</v>
      </c>
      <c r="I65" s="50" t="s">
        <v>228</v>
      </c>
      <c r="J65" s="50">
        <f>'Hazard Assessment'!R185</f>
        <v>0</v>
      </c>
      <c r="K65" s="37"/>
      <c r="L65" s="37"/>
      <c r="M65" s="81" t="str">
        <f t="shared" si="1"/>
        <v>0</v>
      </c>
    </row>
    <row r="66" spans="2:13" ht="15" customHeight="1">
      <c r="B66" s="314"/>
      <c r="C66" s="88"/>
      <c r="D66" s="52"/>
      <c r="E66" s="50">
        <f>'Hazard Assessment'!N186</f>
        <v>0</v>
      </c>
      <c r="F66" s="37"/>
      <c r="G66" s="37"/>
      <c r="H66" s="80" t="str">
        <f t="shared" si="0"/>
        <v>0</v>
      </c>
      <c r="I66" s="50" t="s">
        <v>229</v>
      </c>
      <c r="J66" s="50">
        <f>'Hazard Assessment'!R186</f>
        <v>0</v>
      </c>
      <c r="K66" s="37"/>
      <c r="L66" s="37"/>
      <c r="M66" s="81" t="str">
        <f t="shared" si="1"/>
        <v>0</v>
      </c>
    </row>
    <row r="67" spans="2:13" ht="15" customHeight="1">
      <c r="B67" s="314"/>
      <c r="C67" s="206">
        <v>32</v>
      </c>
      <c r="D67" s="79" t="s">
        <v>411</v>
      </c>
      <c r="E67" s="50">
        <f>'Hazard Assessment'!N188</f>
        <v>0</v>
      </c>
      <c r="F67" s="37"/>
      <c r="G67" s="37"/>
      <c r="H67" s="80" t="str">
        <f t="shared" si="0"/>
        <v>0</v>
      </c>
      <c r="I67" s="50" t="s">
        <v>227</v>
      </c>
      <c r="J67" s="50">
        <f>'Hazard Assessment'!R188</f>
        <v>0</v>
      </c>
      <c r="K67" s="37"/>
      <c r="L67" s="37"/>
      <c r="M67" s="81" t="str">
        <f t="shared" si="1"/>
        <v>0</v>
      </c>
    </row>
    <row r="68" spans="2:13" ht="15" customHeight="1">
      <c r="B68" s="314"/>
      <c r="C68" s="88"/>
      <c r="D68" s="89"/>
      <c r="E68" s="50">
        <f>'Hazard Assessment'!N189</f>
        <v>0</v>
      </c>
      <c r="F68" s="37"/>
      <c r="G68" s="37"/>
      <c r="H68" s="80" t="str">
        <f t="shared" si="0"/>
        <v>0</v>
      </c>
      <c r="I68" s="50" t="s">
        <v>228</v>
      </c>
      <c r="J68" s="50">
        <f>'Hazard Assessment'!R189</f>
        <v>0</v>
      </c>
      <c r="K68" s="37"/>
      <c r="L68" s="37"/>
      <c r="M68" s="81" t="str">
        <f t="shared" si="1"/>
        <v>0</v>
      </c>
    </row>
    <row r="69" spans="2:13" ht="14.25" customHeight="1">
      <c r="B69" s="314"/>
      <c r="C69" s="88"/>
      <c r="D69" s="90"/>
      <c r="E69" s="50">
        <f>'Hazard Assessment'!N190</f>
        <v>0</v>
      </c>
      <c r="F69" s="37"/>
      <c r="G69" s="37"/>
      <c r="H69" s="80" t="str">
        <f t="shared" si="0"/>
        <v>0</v>
      </c>
      <c r="I69" s="50" t="s">
        <v>229</v>
      </c>
      <c r="J69" s="50">
        <f>'Hazard Assessment'!R190</f>
        <v>0</v>
      </c>
      <c r="K69" s="37"/>
      <c r="L69" s="37"/>
      <c r="M69" s="81" t="str">
        <f t="shared" si="1"/>
        <v>0</v>
      </c>
    </row>
    <row r="70" spans="2:13" ht="15.75" customHeight="1">
      <c r="B70" s="314"/>
      <c r="C70" s="206">
        <v>33</v>
      </c>
      <c r="D70" s="79" t="s">
        <v>412</v>
      </c>
      <c r="E70" s="92">
        <f>'Hazard Assessment'!N193</f>
        <v>0</v>
      </c>
      <c r="F70" s="37"/>
      <c r="G70" s="37"/>
      <c r="H70" s="91" t="str">
        <f t="shared" si="0"/>
        <v>0</v>
      </c>
      <c r="I70" s="92" t="s">
        <v>227</v>
      </c>
      <c r="J70" s="92">
        <f>'Hazard Assessment'!R193</f>
        <v>0</v>
      </c>
      <c r="K70" s="37"/>
      <c r="L70" s="37"/>
      <c r="M70" s="93" t="str">
        <f t="shared" si="1"/>
        <v>0</v>
      </c>
    </row>
    <row r="71" spans="2:13" ht="15.75" customHeight="1">
      <c r="B71" s="314"/>
      <c r="C71" s="88"/>
      <c r="D71" s="49"/>
      <c r="E71" s="92">
        <f>'Hazard Assessment'!N194</f>
        <v>0</v>
      </c>
      <c r="F71" s="37"/>
      <c r="G71" s="37"/>
      <c r="H71" s="80" t="str">
        <f t="shared" si="0"/>
        <v>0</v>
      </c>
      <c r="I71" s="50" t="s">
        <v>228</v>
      </c>
      <c r="J71" s="92">
        <f>'Hazard Assessment'!R194</f>
        <v>0</v>
      </c>
      <c r="K71" s="37"/>
      <c r="L71" s="37"/>
      <c r="M71" s="81" t="str">
        <f t="shared" si="1"/>
        <v>0</v>
      </c>
    </row>
    <row r="72" spans="2:13" ht="15.75" customHeight="1">
      <c r="B72" s="314"/>
      <c r="C72" s="88"/>
      <c r="D72" s="49"/>
      <c r="E72" s="92">
        <f>'Hazard Assessment'!N195</f>
        <v>0</v>
      </c>
      <c r="F72" s="37"/>
      <c r="G72" s="37"/>
      <c r="H72" s="80" t="str">
        <f t="shared" si="0"/>
        <v>0</v>
      </c>
      <c r="I72" s="50" t="s">
        <v>229</v>
      </c>
      <c r="J72" s="92">
        <f>'Hazard Assessment'!R195</f>
        <v>0</v>
      </c>
      <c r="K72" s="37"/>
      <c r="L72" s="37"/>
      <c r="M72" s="81" t="str">
        <f t="shared" si="1"/>
        <v>0</v>
      </c>
    </row>
    <row r="73" spans="2:13" ht="15.75" customHeight="1">
      <c r="B73" s="314"/>
      <c r="C73" s="206">
        <v>34</v>
      </c>
      <c r="D73" s="79" t="s">
        <v>413</v>
      </c>
      <c r="E73" s="50">
        <f>'Hazard Assessment'!N197</f>
        <v>0</v>
      </c>
      <c r="F73" s="37"/>
      <c r="G73" s="37"/>
      <c r="H73" s="80" t="str">
        <f t="shared" si="0"/>
        <v>0</v>
      </c>
      <c r="I73" s="50" t="s">
        <v>227</v>
      </c>
      <c r="J73" s="50">
        <f>'Hazard Assessment'!R197</f>
        <v>0</v>
      </c>
      <c r="K73" s="37"/>
      <c r="L73" s="37"/>
      <c r="M73" s="81" t="str">
        <f t="shared" si="1"/>
        <v>0</v>
      </c>
    </row>
    <row r="74" spans="2:13" ht="15.75" customHeight="1">
      <c r="B74" s="314"/>
      <c r="C74" s="88"/>
      <c r="D74" s="49"/>
      <c r="E74" s="50">
        <f>'Hazard Assessment'!N198</f>
        <v>0</v>
      </c>
      <c r="F74" s="37"/>
      <c r="G74" s="37"/>
      <c r="H74" s="80" t="str">
        <f t="shared" si="0"/>
        <v>0</v>
      </c>
      <c r="I74" s="50" t="s">
        <v>228</v>
      </c>
      <c r="J74" s="50">
        <f>'Hazard Assessment'!R198</f>
        <v>0</v>
      </c>
      <c r="K74" s="37"/>
      <c r="L74" s="37"/>
      <c r="M74" s="81" t="str">
        <f t="shared" si="1"/>
        <v>0</v>
      </c>
    </row>
    <row r="75" spans="2:13" ht="15.75" customHeight="1">
      <c r="B75" s="314"/>
      <c r="C75" s="88"/>
      <c r="D75" s="49"/>
      <c r="E75" s="50">
        <f>'Hazard Assessment'!N199</f>
        <v>0</v>
      </c>
      <c r="F75" s="37"/>
      <c r="G75" s="37"/>
      <c r="H75" s="80" t="str">
        <f t="shared" si="0"/>
        <v>0</v>
      </c>
      <c r="I75" s="50" t="s">
        <v>229</v>
      </c>
      <c r="J75" s="50">
        <f>'Hazard Assessment'!R199</f>
        <v>0</v>
      </c>
      <c r="K75" s="37"/>
      <c r="L75" s="37"/>
      <c r="M75" s="81" t="str">
        <f t="shared" si="1"/>
        <v>0</v>
      </c>
    </row>
    <row r="76" spans="2:13" ht="15.75" customHeight="1">
      <c r="B76" s="314"/>
      <c r="C76" s="206">
        <v>35</v>
      </c>
      <c r="D76" s="79" t="s">
        <v>414</v>
      </c>
      <c r="E76" s="50">
        <f>'Hazard Assessment'!N204</f>
        <v>0</v>
      </c>
      <c r="F76" s="37"/>
      <c r="G76" s="37"/>
      <c r="H76" s="80" t="str">
        <f t="shared" si="0"/>
        <v>0</v>
      </c>
      <c r="I76" s="50" t="s">
        <v>227</v>
      </c>
      <c r="J76" s="50">
        <f>'Hazard Assessment'!R204</f>
        <v>0</v>
      </c>
      <c r="K76" s="37"/>
      <c r="L76" s="37"/>
      <c r="M76" s="81" t="str">
        <f t="shared" si="1"/>
        <v>0</v>
      </c>
    </row>
    <row r="77" spans="2:13" ht="15.75" customHeight="1">
      <c r="B77" s="314"/>
      <c r="C77" s="88"/>
      <c r="D77" s="49"/>
      <c r="E77" s="50">
        <f>'Hazard Assessment'!N205</f>
        <v>0</v>
      </c>
      <c r="F77" s="37"/>
      <c r="G77" s="37"/>
      <c r="H77" s="80" t="str">
        <f t="shared" ref="H77:H140" si="2">IF(AND(F77&gt;0,AND(F77&lt;6,AND(G77&gt;0,G77&lt;6))),INDEX($S$45:$W$49,F77,G77),"0")</f>
        <v>0</v>
      </c>
      <c r="I77" s="50" t="s">
        <v>228</v>
      </c>
      <c r="J77" s="50">
        <f>'Hazard Assessment'!R205</f>
        <v>0</v>
      </c>
      <c r="K77" s="37"/>
      <c r="L77" s="37"/>
      <c r="M77" s="81" t="str">
        <f t="shared" ref="M77:M140" si="3">IF(AND(K77&gt;0,AND(K77&lt;6,AND(L77&gt;0,L77&lt;6))),INDEX($S$45:$W$49,K77,L77),"0")</f>
        <v>0</v>
      </c>
    </row>
    <row r="78" spans="2:13" ht="15.75" customHeight="1">
      <c r="B78" s="314"/>
      <c r="C78" s="88"/>
      <c r="D78" s="49"/>
      <c r="E78" s="50">
        <f>'Hazard Assessment'!N206</f>
        <v>0</v>
      </c>
      <c r="F78" s="37"/>
      <c r="G78" s="37"/>
      <c r="H78" s="80" t="str">
        <f t="shared" si="2"/>
        <v>0</v>
      </c>
      <c r="I78" s="50" t="s">
        <v>229</v>
      </c>
      <c r="J78" s="50">
        <f>'Hazard Assessment'!R206</f>
        <v>0</v>
      </c>
      <c r="K78" s="37"/>
      <c r="L78" s="37"/>
      <c r="M78" s="81" t="str">
        <f t="shared" si="3"/>
        <v>0</v>
      </c>
    </row>
    <row r="79" spans="2:13" ht="15" customHeight="1">
      <c r="B79" s="314"/>
      <c r="C79" s="206">
        <v>36</v>
      </c>
      <c r="D79" s="79" t="s">
        <v>415</v>
      </c>
      <c r="E79" s="50">
        <f>'Hazard Assessment'!N209</f>
        <v>0</v>
      </c>
      <c r="F79" s="37"/>
      <c r="G79" s="37"/>
      <c r="H79" s="80" t="str">
        <f t="shared" si="2"/>
        <v>0</v>
      </c>
      <c r="I79" s="50" t="s">
        <v>227</v>
      </c>
      <c r="J79" s="50">
        <f>'Hazard Assessment'!R209</f>
        <v>0</v>
      </c>
      <c r="K79" s="37"/>
      <c r="L79" s="37"/>
      <c r="M79" s="81" t="str">
        <f t="shared" si="3"/>
        <v>0</v>
      </c>
    </row>
    <row r="80" spans="2:13" ht="15" customHeight="1">
      <c r="B80" s="314"/>
      <c r="C80" s="88"/>
      <c r="D80" s="47"/>
      <c r="E80" s="50">
        <f>'Hazard Assessment'!N210</f>
        <v>0</v>
      </c>
      <c r="F80" s="37"/>
      <c r="G80" s="37"/>
      <c r="H80" s="80" t="str">
        <f t="shared" si="2"/>
        <v>0</v>
      </c>
      <c r="I80" s="50" t="s">
        <v>228</v>
      </c>
      <c r="J80" s="50">
        <f>'Hazard Assessment'!R210</f>
        <v>0</v>
      </c>
      <c r="K80" s="37"/>
      <c r="L80" s="37"/>
      <c r="M80" s="81" t="str">
        <f t="shared" si="3"/>
        <v>0</v>
      </c>
    </row>
    <row r="81" spans="2:13" ht="15" customHeight="1">
      <c r="B81" s="314"/>
      <c r="C81" s="88"/>
      <c r="D81" s="47"/>
      <c r="E81" s="50">
        <f>'Hazard Assessment'!N211</f>
        <v>0</v>
      </c>
      <c r="F81" s="37"/>
      <c r="G81" s="37"/>
      <c r="H81" s="80" t="str">
        <f t="shared" si="2"/>
        <v>0</v>
      </c>
      <c r="I81" s="50" t="s">
        <v>229</v>
      </c>
      <c r="J81" s="50">
        <f>'Hazard Assessment'!R211</f>
        <v>0</v>
      </c>
      <c r="K81" s="37"/>
      <c r="L81" s="37"/>
      <c r="M81" s="81" t="str">
        <f t="shared" si="3"/>
        <v>0</v>
      </c>
    </row>
    <row r="82" spans="2:13" ht="15" customHeight="1">
      <c r="B82" s="314"/>
      <c r="C82" s="206">
        <v>37</v>
      </c>
      <c r="D82" s="79" t="s">
        <v>416</v>
      </c>
      <c r="E82" s="50">
        <f>'Hazard Assessment'!N213</f>
        <v>0</v>
      </c>
      <c r="F82" s="37"/>
      <c r="G82" s="37"/>
      <c r="H82" s="80" t="str">
        <f t="shared" si="2"/>
        <v>0</v>
      </c>
      <c r="I82" s="50" t="s">
        <v>227</v>
      </c>
      <c r="J82" s="50">
        <f>'Hazard Assessment'!R213</f>
        <v>0</v>
      </c>
      <c r="K82" s="37"/>
      <c r="L82" s="37"/>
      <c r="M82" s="81" t="str">
        <f t="shared" si="3"/>
        <v>0</v>
      </c>
    </row>
    <row r="83" spans="2:13" ht="15" customHeight="1">
      <c r="B83" s="314"/>
      <c r="C83" s="88"/>
      <c r="D83" s="47"/>
      <c r="E83" s="50">
        <f>'Hazard Assessment'!N214</f>
        <v>0</v>
      </c>
      <c r="F83" s="37"/>
      <c r="G83" s="37"/>
      <c r="H83" s="80" t="str">
        <f t="shared" si="2"/>
        <v>0</v>
      </c>
      <c r="I83" s="50" t="s">
        <v>228</v>
      </c>
      <c r="J83" s="50">
        <f>'Hazard Assessment'!R214</f>
        <v>0</v>
      </c>
      <c r="K83" s="37"/>
      <c r="L83" s="37"/>
      <c r="M83" s="81" t="str">
        <f t="shared" si="3"/>
        <v>0</v>
      </c>
    </row>
    <row r="84" spans="2:13" ht="15" customHeight="1">
      <c r="B84" s="314"/>
      <c r="C84" s="88"/>
      <c r="D84" s="47"/>
      <c r="E84" s="50">
        <f>'Hazard Assessment'!N215</f>
        <v>0</v>
      </c>
      <c r="F84" s="37"/>
      <c r="G84" s="37"/>
      <c r="H84" s="80" t="str">
        <f t="shared" si="2"/>
        <v>0</v>
      </c>
      <c r="I84" s="50" t="s">
        <v>229</v>
      </c>
      <c r="J84" s="50">
        <f>'Hazard Assessment'!R215</f>
        <v>0</v>
      </c>
      <c r="K84" s="37"/>
      <c r="L84" s="37"/>
      <c r="M84" s="81" t="str">
        <f t="shared" si="3"/>
        <v>0</v>
      </c>
    </row>
    <row r="85" spans="2:13" ht="15" customHeight="1">
      <c r="B85" s="314"/>
      <c r="C85" s="206">
        <v>38</v>
      </c>
      <c r="D85" s="79" t="s">
        <v>417</v>
      </c>
      <c r="E85" s="50">
        <f>'Hazard Assessment'!N217</f>
        <v>0</v>
      </c>
      <c r="F85" s="37"/>
      <c r="G85" s="37"/>
      <c r="H85" s="80" t="str">
        <f t="shared" si="2"/>
        <v>0</v>
      </c>
      <c r="I85" s="50" t="s">
        <v>227</v>
      </c>
      <c r="J85" s="50">
        <f>'Hazard Assessment'!R217</f>
        <v>0</v>
      </c>
      <c r="K85" s="37"/>
      <c r="L85" s="37"/>
      <c r="M85" s="81" t="str">
        <f t="shared" si="3"/>
        <v>0</v>
      </c>
    </row>
    <row r="86" spans="2:13" ht="15" customHeight="1">
      <c r="B86" s="314"/>
      <c r="C86" s="88"/>
      <c r="D86" s="47"/>
      <c r="E86" s="50">
        <f>'Hazard Assessment'!N218</f>
        <v>0</v>
      </c>
      <c r="F86" s="37"/>
      <c r="G86" s="37"/>
      <c r="H86" s="80" t="str">
        <f t="shared" si="2"/>
        <v>0</v>
      </c>
      <c r="I86" s="50" t="s">
        <v>228</v>
      </c>
      <c r="J86" s="50">
        <f>'Hazard Assessment'!R218</f>
        <v>0</v>
      </c>
      <c r="K86" s="37"/>
      <c r="L86" s="37"/>
      <c r="M86" s="81" t="str">
        <f t="shared" si="3"/>
        <v>0</v>
      </c>
    </row>
    <row r="87" spans="2:13" ht="15" customHeight="1">
      <c r="B87" s="314"/>
      <c r="C87" s="88"/>
      <c r="D87" s="47"/>
      <c r="E87" s="50">
        <f>'Hazard Assessment'!N219</f>
        <v>0</v>
      </c>
      <c r="F87" s="37"/>
      <c r="G87" s="37"/>
      <c r="H87" s="80" t="str">
        <f t="shared" si="2"/>
        <v>0</v>
      </c>
      <c r="I87" s="50" t="s">
        <v>229</v>
      </c>
      <c r="J87" s="50">
        <f>'Hazard Assessment'!R219</f>
        <v>0</v>
      </c>
      <c r="K87" s="37"/>
      <c r="L87" s="37"/>
      <c r="M87" s="81" t="str">
        <f t="shared" si="3"/>
        <v>0</v>
      </c>
    </row>
    <row r="88" spans="2:13" ht="15" customHeight="1">
      <c r="B88" s="314"/>
      <c r="C88" s="206">
        <v>39</v>
      </c>
      <c r="D88" s="79" t="s">
        <v>418</v>
      </c>
      <c r="E88" s="50">
        <f>'Hazard Assessment'!N221</f>
        <v>0</v>
      </c>
      <c r="F88" s="37"/>
      <c r="G88" s="37"/>
      <c r="H88" s="80" t="str">
        <f t="shared" si="2"/>
        <v>0</v>
      </c>
      <c r="I88" s="50" t="s">
        <v>227</v>
      </c>
      <c r="J88" s="50">
        <f>'Hazard Assessment'!R221</f>
        <v>0</v>
      </c>
      <c r="K88" s="37"/>
      <c r="L88" s="37"/>
      <c r="M88" s="81" t="str">
        <f t="shared" si="3"/>
        <v>0</v>
      </c>
    </row>
    <row r="89" spans="2:13" ht="15" customHeight="1">
      <c r="B89" s="314"/>
      <c r="C89" s="88"/>
      <c r="D89" s="47"/>
      <c r="E89" s="50">
        <f>'Hazard Assessment'!N222</f>
        <v>0</v>
      </c>
      <c r="F89" s="37"/>
      <c r="G89" s="37"/>
      <c r="H89" s="80" t="str">
        <f t="shared" si="2"/>
        <v>0</v>
      </c>
      <c r="I89" s="50" t="s">
        <v>228</v>
      </c>
      <c r="J89" s="50">
        <f>'Hazard Assessment'!R222</f>
        <v>0</v>
      </c>
      <c r="K89" s="37"/>
      <c r="L89" s="37"/>
      <c r="M89" s="81" t="str">
        <f t="shared" si="3"/>
        <v>0</v>
      </c>
    </row>
    <row r="90" spans="2:13" ht="15" customHeight="1">
      <c r="B90" s="314"/>
      <c r="C90" s="88"/>
      <c r="D90" s="47"/>
      <c r="E90" s="50">
        <f>'Hazard Assessment'!N223</f>
        <v>0</v>
      </c>
      <c r="F90" s="37"/>
      <c r="G90" s="37"/>
      <c r="H90" s="80" t="str">
        <f t="shared" si="2"/>
        <v>0</v>
      </c>
      <c r="I90" s="50" t="s">
        <v>229</v>
      </c>
      <c r="J90" s="50">
        <f>'Hazard Assessment'!R223</f>
        <v>0</v>
      </c>
      <c r="K90" s="37"/>
      <c r="L90" s="37"/>
      <c r="M90" s="81" t="str">
        <f t="shared" si="3"/>
        <v>0</v>
      </c>
    </row>
    <row r="91" spans="2:13" ht="15" customHeight="1">
      <c r="B91" s="314"/>
      <c r="C91" s="206">
        <v>40</v>
      </c>
      <c r="D91" s="79" t="s">
        <v>419</v>
      </c>
      <c r="E91" s="50">
        <f>'Hazard Assessment'!N225</f>
        <v>0</v>
      </c>
      <c r="F91" s="37"/>
      <c r="G91" s="37"/>
      <c r="H91" s="80" t="str">
        <f t="shared" si="2"/>
        <v>0</v>
      </c>
      <c r="I91" s="50" t="s">
        <v>227</v>
      </c>
      <c r="J91" s="50">
        <f>'Hazard Assessment'!R225</f>
        <v>0</v>
      </c>
      <c r="K91" s="37"/>
      <c r="L91" s="37"/>
      <c r="M91" s="81" t="str">
        <f t="shared" si="3"/>
        <v>0</v>
      </c>
    </row>
    <row r="92" spans="2:13" ht="15" customHeight="1">
      <c r="B92" s="314"/>
      <c r="C92" s="88"/>
      <c r="D92" s="47"/>
      <c r="E92" s="50">
        <f>'Hazard Assessment'!N226</f>
        <v>0</v>
      </c>
      <c r="F92" s="37"/>
      <c r="G92" s="37"/>
      <c r="H92" s="80" t="str">
        <f t="shared" si="2"/>
        <v>0</v>
      </c>
      <c r="I92" s="50" t="s">
        <v>228</v>
      </c>
      <c r="J92" s="50">
        <f>'Hazard Assessment'!R226</f>
        <v>0</v>
      </c>
      <c r="K92" s="37"/>
      <c r="L92" s="37"/>
      <c r="M92" s="81" t="str">
        <f t="shared" si="3"/>
        <v>0</v>
      </c>
    </row>
    <row r="93" spans="2:13" ht="15" customHeight="1">
      <c r="B93" s="314"/>
      <c r="C93" s="88"/>
      <c r="D93" s="47"/>
      <c r="E93" s="50">
        <f>'Hazard Assessment'!N227</f>
        <v>0</v>
      </c>
      <c r="F93" s="37"/>
      <c r="G93" s="37"/>
      <c r="H93" s="80" t="str">
        <f t="shared" si="2"/>
        <v>0</v>
      </c>
      <c r="I93" s="50" t="s">
        <v>229</v>
      </c>
      <c r="J93" s="50">
        <f>'Hazard Assessment'!R227</f>
        <v>0</v>
      </c>
      <c r="K93" s="37"/>
      <c r="L93" s="37"/>
      <c r="M93" s="81" t="str">
        <f t="shared" si="3"/>
        <v>0</v>
      </c>
    </row>
    <row r="94" spans="2:13" ht="15" customHeight="1">
      <c r="B94" s="314"/>
      <c r="C94" s="206">
        <v>41</v>
      </c>
      <c r="D94" s="79" t="s">
        <v>420</v>
      </c>
      <c r="E94" s="50">
        <f>'Hazard Assessment'!N230</f>
        <v>0</v>
      </c>
      <c r="F94" s="37"/>
      <c r="G94" s="37"/>
      <c r="H94" s="80" t="str">
        <f t="shared" si="2"/>
        <v>0</v>
      </c>
      <c r="I94" s="50" t="s">
        <v>227</v>
      </c>
      <c r="J94" s="50">
        <f>'Hazard Assessment'!R230</f>
        <v>0</v>
      </c>
      <c r="K94" s="37"/>
      <c r="L94" s="37"/>
      <c r="M94" s="81" t="str">
        <f t="shared" si="3"/>
        <v>0</v>
      </c>
    </row>
    <row r="95" spans="2:13" ht="15" customHeight="1">
      <c r="B95" s="314"/>
      <c r="C95" s="88"/>
      <c r="D95" s="47"/>
      <c r="E95" s="50">
        <f>'Hazard Assessment'!N231</f>
        <v>0</v>
      </c>
      <c r="F95" s="37"/>
      <c r="G95" s="37"/>
      <c r="H95" s="80" t="str">
        <f t="shared" si="2"/>
        <v>0</v>
      </c>
      <c r="I95" s="50" t="s">
        <v>228</v>
      </c>
      <c r="J95" s="50">
        <f>'Hazard Assessment'!R231</f>
        <v>0</v>
      </c>
      <c r="K95" s="37"/>
      <c r="L95" s="37"/>
      <c r="M95" s="81" t="str">
        <f t="shared" si="3"/>
        <v>0</v>
      </c>
    </row>
    <row r="96" spans="2:13" ht="15" customHeight="1">
      <c r="B96" s="314"/>
      <c r="C96" s="88"/>
      <c r="D96" s="47"/>
      <c r="E96" s="50">
        <f>'Hazard Assessment'!N232</f>
        <v>0</v>
      </c>
      <c r="F96" s="37"/>
      <c r="G96" s="37"/>
      <c r="H96" s="80" t="str">
        <f t="shared" si="2"/>
        <v>0</v>
      </c>
      <c r="I96" s="50" t="s">
        <v>229</v>
      </c>
      <c r="J96" s="50">
        <f>'Hazard Assessment'!R232</f>
        <v>0</v>
      </c>
      <c r="K96" s="37"/>
      <c r="L96" s="37"/>
      <c r="M96" s="81" t="str">
        <f t="shared" si="3"/>
        <v>0</v>
      </c>
    </row>
    <row r="97" spans="2:13" ht="15" customHeight="1">
      <c r="B97" s="314"/>
      <c r="C97" s="206">
        <v>42</v>
      </c>
      <c r="D97" s="79" t="s">
        <v>421</v>
      </c>
      <c r="E97" s="50">
        <f>'Hazard Assessment'!N235</f>
        <v>0</v>
      </c>
      <c r="F97" s="37"/>
      <c r="G97" s="37"/>
      <c r="H97" s="80" t="str">
        <f t="shared" si="2"/>
        <v>0</v>
      </c>
      <c r="I97" s="50" t="s">
        <v>227</v>
      </c>
      <c r="J97" s="50">
        <f>'Hazard Assessment'!R235</f>
        <v>0</v>
      </c>
      <c r="K97" s="37"/>
      <c r="L97" s="37"/>
      <c r="M97" s="81" t="str">
        <f t="shared" si="3"/>
        <v>0</v>
      </c>
    </row>
    <row r="98" spans="2:13" ht="15" customHeight="1">
      <c r="B98" s="314"/>
      <c r="C98" s="88"/>
      <c r="D98" s="47"/>
      <c r="E98" s="50">
        <f>'Hazard Assessment'!N236</f>
        <v>0</v>
      </c>
      <c r="F98" s="37"/>
      <c r="G98" s="37"/>
      <c r="H98" s="80" t="str">
        <f t="shared" si="2"/>
        <v>0</v>
      </c>
      <c r="I98" s="50" t="s">
        <v>228</v>
      </c>
      <c r="J98" s="50">
        <f>'Hazard Assessment'!R236</f>
        <v>0</v>
      </c>
      <c r="K98" s="37"/>
      <c r="L98" s="37"/>
      <c r="M98" s="81" t="str">
        <f t="shared" si="3"/>
        <v>0</v>
      </c>
    </row>
    <row r="99" spans="2:13" ht="15" customHeight="1">
      <c r="B99" s="314"/>
      <c r="C99" s="88"/>
      <c r="D99" s="47"/>
      <c r="E99" s="50">
        <f>'Hazard Assessment'!N237</f>
        <v>0</v>
      </c>
      <c r="F99" s="37"/>
      <c r="G99" s="37"/>
      <c r="H99" s="80" t="str">
        <f t="shared" si="2"/>
        <v>0</v>
      </c>
      <c r="I99" s="50" t="s">
        <v>229</v>
      </c>
      <c r="J99" s="50">
        <f>'Hazard Assessment'!R237</f>
        <v>0</v>
      </c>
      <c r="K99" s="37"/>
      <c r="L99" s="37"/>
      <c r="M99" s="81" t="str">
        <f t="shared" si="3"/>
        <v>0</v>
      </c>
    </row>
    <row r="100" spans="2:13" ht="15.75" customHeight="1">
      <c r="B100" s="314"/>
      <c r="C100" s="206">
        <v>43</v>
      </c>
      <c r="D100" s="79" t="s">
        <v>422</v>
      </c>
      <c r="E100" s="50">
        <f>'Hazard Assessment'!N240</f>
        <v>0</v>
      </c>
      <c r="F100" s="37"/>
      <c r="G100" s="37"/>
      <c r="H100" s="80" t="str">
        <f t="shared" si="2"/>
        <v>0</v>
      </c>
      <c r="I100" s="50" t="s">
        <v>227</v>
      </c>
      <c r="J100" s="50">
        <f>'Hazard Assessment'!R240</f>
        <v>0</v>
      </c>
      <c r="K100" s="37"/>
      <c r="L100" s="37"/>
      <c r="M100" s="81" t="str">
        <f t="shared" si="3"/>
        <v>0</v>
      </c>
    </row>
    <row r="101" spans="2:13" ht="15.75" customHeight="1">
      <c r="B101" s="314"/>
      <c r="C101" s="88"/>
      <c r="D101" s="52"/>
      <c r="E101" s="50">
        <f>'Hazard Assessment'!N241</f>
        <v>0</v>
      </c>
      <c r="F101" s="37"/>
      <c r="G101" s="37"/>
      <c r="H101" s="80" t="str">
        <f t="shared" si="2"/>
        <v>0</v>
      </c>
      <c r="I101" s="50" t="s">
        <v>228</v>
      </c>
      <c r="J101" s="50">
        <f>'Hazard Assessment'!R241</f>
        <v>0</v>
      </c>
      <c r="K101" s="37"/>
      <c r="L101" s="37"/>
      <c r="M101" s="81" t="str">
        <f t="shared" si="3"/>
        <v>0</v>
      </c>
    </row>
    <row r="102" spans="2:13" ht="15.75" customHeight="1">
      <c r="B102" s="314"/>
      <c r="C102" s="88"/>
      <c r="D102" s="52"/>
      <c r="E102" s="50">
        <f>'Hazard Assessment'!N242</f>
        <v>0</v>
      </c>
      <c r="F102" s="37"/>
      <c r="G102" s="37"/>
      <c r="H102" s="80" t="str">
        <f t="shared" si="2"/>
        <v>0</v>
      </c>
      <c r="I102" s="50" t="s">
        <v>229</v>
      </c>
      <c r="J102" s="50">
        <f>'Hazard Assessment'!R242</f>
        <v>0</v>
      </c>
      <c r="K102" s="37"/>
      <c r="L102" s="37"/>
      <c r="M102" s="81" t="str">
        <f t="shared" si="3"/>
        <v>0</v>
      </c>
    </row>
    <row r="103" spans="2:13" ht="15" customHeight="1">
      <c r="B103" s="314"/>
      <c r="C103" s="206">
        <v>44</v>
      </c>
      <c r="D103" s="79" t="s">
        <v>423</v>
      </c>
      <c r="E103" s="50">
        <f>'Hazard Assessment'!N244</f>
        <v>0</v>
      </c>
      <c r="F103" s="37"/>
      <c r="G103" s="37"/>
      <c r="H103" s="80" t="str">
        <f t="shared" si="2"/>
        <v>0</v>
      </c>
      <c r="I103" s="50" t="s">
        <v>227</v>
      </c>
      <c r="J103" s="50">
        <f>'Hazard Assessment'!R244</f>
        <v>0</v>
      </c>
      <c r="K103" s="37"/>
      <c r="L103" s="37"/>
      <c r="M103" s="81" t="str">
        <f t="shared" si="3"/>
        <v>0</v>
      </c>
    </row>
    <row r="104" spans="2:13" ht="15" customHeight="1">
      <c r="B104" s="314"/>
      <c r="C104" s="88"/>
      <c r="D104" s="52"/>
      <c r="E104" s="50">
        <f>'Hazard Assessment'!N245</f>
        <v>0</v>
      </c>
      <c r="F104" s="37"/>
      <c r="G104" s="37"/>
      <c r="H104" s="80" t="str">
        <f t="shared" si="2"/>
        <v>0</v>
      </c>
      <c r="I104" s="50" t="s">
        <v>228</v>
      </c>
      <c r="J104" s="50">
        <f>'Hazard Assessment'!R245</f>
        <v>0</v>
      </c>
      <c r="K104" s="37"/>
      <c r="L104" s="37"/>
      <c r="M104" s="81" t="str">
        <f t="shared" si="3"/>
        <v>0</v>
      </c>
    </row>
    <row r="105" spans="2:13" ht="15" customHeight="1">
      <c r="B105" s="314"/>
      <c r="C105" s="88"/>
      <c r="D105" s="82"/>
      <c r="E105" s="50">
        <f>'Hazard Assessment'!N246</f>
        <v>0</v>
      </c>
      <c r="F105" s="37"/>
      <c r="G105" s="37"/>
      <c r="H105" s="80" t="str">
        <f t="shared" si="2"/>
        <v>0</v>
      </c>
      <c r="I105" s="50" t="s">
        <v>229</v>
      </c>
      <c r="J105" s="50">
        <f>'Hazard Assessment'!R246</f>
        <v>0</v>
      </c>
      <c r="K105" s="37"/>
      <c r="L105" s="37"/>
      <c r="M105" s="81" t="str">
        <f t="shared" si="3"/>
        <v>0</v>
      </c>
    </row>
    <row r="106" spans="2:13" ht="15" customHeight="1">
      <c r="B106" s="314"/>
      <c r="C106" s="206">
        <v>45</v>
      </c>
      <c r="D106" s="79" t="s">
        <v>225</v>
      </c>
      <c r="E106" s="50">
        <f>'Hazard Assessment'!N248</f>
        <v>0</v>
      </c>
      <c r="F106" s="37"/>
      <c r="G106" s="37"/>
      <c r="H106" s="80" t="str">
        <f t="shared" si="2"/>
        <v>0</v>
      </c>
      <c r="I106" s="50" t="s">
        <v>227</v>
      </c>
      <c r="J106" s="50">
        <f>'Hazard Assessment'!R248</f>
        <v>0</v>
      </c>
      <c r="K106" s="37"/>
      <c r="L106" s="37"/>
      <c r="M106" s="81" t="str">
        <f t="shared" si="3"/>
        <v>0</v>
      </c>
    </row>
    <row r="107" spans="2:13" ht="15" customHeight="1">
      <c r="B107" s="314"/>
      <c r="C107" s="88"/>
      <c r="D107" s="52"/>
      <c r="E107" s="50">
        <f>'Hazard Assessment'!N249</f>
        <v>0</v>
      </c>
      <c r="F107" s="37"/>
      <c r="G107" s="37"/>
      <c r="H107" s="80" t="str">
        <f t="shared" si="2"/>
        <v>0</v>
      </c>
      <c r="I107" s="50" t="s">
        <v>228</v>
      </c>
      <c r="J107" s="50">
        <f>'Hazard Assessment'!R249</f>
        <v>0</v>
      </c>
      <c r="K107" s="37"/>
      <c r="L107" s="37"/>
      <c r="M107" s="81" t="str">
        <f t="shared" si="3"/>
        <v>0</v>
      </c>
    </row>
    <row r="108" spans="2:13" ht="15" customHeight="1">
      <c r="B108" s="314"/>
      <c r="C108" s="88"/>
      <c r="D108" s="82"/>
      <c r="E108" s="50">
        <f>'Hazard Assessment'!N250</f>
        <v>0</v>
      </c>
      <c r="F108" s="37"/>
      <c r="G108" s="37"/>
      <c r="H108" s="80" t="str">
        <f t="shared" si="2"/>
        <v>0</v>
      </c>
      <c r="I108" s="50" t="s">
        <v>229</v>
      </c>
      <c r="J108" s="50">
        <f>'Hazard Assessment'!R250</f>
        <v>0</v>
      </c>
      <c r="K108" s="37"/>
      <c r="L108" s="37"/>
      <c r="M108" s="81" t="str">
        <f t="shared" si="3"/>
        <v>0</v>
      </c>
    </row>
    <row r="109" spans="2:13" ht="15" customHeight="1">
      <c r="B109" s="314"/>
      <c r="C109" s="206">
        <v>46</v>
      </c>
      <c r="D109" s="79" t="s">
        <v>424</v>
      </c>
      <c r="E109" s="50">
        <f>'Hazard Assessment'!N252</f>
        <v>0</v>
      </c>
      <c r="F109" s="37"/>
      <c r="G109" s="37"/>
      <c r="H109" s="80" t="str">
        <f t="shared" si="2"/>
        <v>0</v>
      </c>
      <c r="I109" s="50" t="s">
        <v>227</v>
      </c>
      <c r="J109" s="50">
        <f>'Hazard Assessment'!R252</f>
        <v>0</v>
      </c>
      <c r="K109" s="37"/>
      <c r="L109" s="37"/>
      <c r="M109" s="81" t="str">
        <f t="shared" si="3"/>
        <v>0</v>
      </c>
    </row>
    <row r="110" spans="2:13" ht="15" customHeight="1">
      <c r="B110" s="314"/>
      <c r="C110" s="88"/>
      <c r="D110" s="85"/>
      <c r="E110" s="50">
        <f>'Hazard Assessment'!N253</f>
        <v>0</v>
      </c>
      <c r="F110" s="37"/>
      <c r="G110" s="37"/>
      <c r="H110" s="80" t="str">
        <f t="shared" si="2"/>
        <v>0</v>
      </c>
      <c r="I110" s="50" t="s">
        <v>228</v>
      </c>
      <c r="J110" s="50">
        <f>'Hazard Assessment'!R253</f>
        <v>0</v>
      </c>
      <c r="K110" s="37"/>
      <c r="L110" s="37"/>
      <c r="M110" s="81" t="str">
        <f t="shared" si="3"/>
        <v>0</v>
      </c>
    </row>
    <row r="111" spans="2:13" ht="15" customHeight="1">
      <c r="B111" s="314"/>
      <c r="C111" s="88"/>
      <c r="D111" s="49"/>
      <c r="E111" s="50">
        <f>'Hazard Assessment'!N254</f>
        <v>0</v>
      </c>
      <c r="F111" s="37"/>
      <c r="G111" s="37"/>
      <c r="H111" s="80" t="str">
        <f t="shared" si="2"/>
        <v>0</v>
      </c>
      <c r="I111" s="50" t="s">
        <v>229</v>
      </c>
      <c r="J111" s="50">
        <f>'Hazard Assessment'!R254</f>
        <v>0</v>
      </c>
      <c r="K111" s="37"/>
      <c r="L111" s="37"/>
      <c r="M111" s="81" t="str">
        <f t="shared" si="3"/>
        <v>0</v>
      </c>
    </row>
    <row r="112" spans="2:13" ht="15" customHeight="1">
      <c r="B112" s="314"/>
      <c r="C112" s="206">
        <v>47</v>
      </c>
      <c r="D112" s="79" t="s">
        <v>425</v>
      </c>
      <c r="E112" s="50">
        <f>'Hazard Assessment'!N256</f>
        <v>0</v>
      </c>
      <c r="F112" s="37"/>
      <c r="G112" s="37"/>
      <c r="H112" s="80" t="str">
        <f t="shared" si="2"/>
        <v>0</v>
      </c>
      <c r="I112" s="50" t="s">
        <v>227</v>
      </c>
      <c r="J112" s="50">
        <f>'Hazard Assessment'!R256</f>
        <v>0</v>
      </c>
      <c r="K112" s="37"/>
      <c r="L112" s="37"/>
      <c r="M112" s="81" t="str">
        <f t="shared" si="3"/>
        <v>0</v>
      </c>
    </row>
    <row r="113" spans="2:13" ht="15" customHeight="1">
      <c r="B113" s="314"/>
      <c r="C113" s="88"/>
      <c r="D113" s="85"/>
      <c r="E113" s="50">
        <f>'Hazard Assessment'!N257</f>
        <v>0</v>
      </c>
      <c r="F113" s="37"/>
      <c r="G113" s="37"/>
      <c r="H113" s="80" t="str">
        <f t="shared" si="2"/>
        <v>0</v>
      </c>
      <c r="I113" s="50" t="s">
        <v>228</v>
      </c>
      <c r="J113" s="50">
        <f>'Hazard Assessment'!R257</f>
        <v>0</v>
      </c>
      <c r="K113" s="37"/>
      <c r="L113" s="37"/>
      <c r="M113" s="81" t="str">
        <f t="shared" si="3"/>
        <v>0</v>
      </c>
    </row>
    <row r="114" spans="2:13" ht="15" customHeight="1">
      <c r="B114" s="314"/>
      <c r="C114" s="88"/>
      <c r="D114" s="85"/>
      <c r="E114" s="50">
        <f>'Hazard Assessment'!N258</f>
        <v>0</v>
      </c>
      <c r="F114" s="37"/>
      <c r="G114" s="37"/>
      <c r="H114" s="80" t="str">
        <f t="shared" si="2"/>
        <v>0</v>
      </c>
      <c r="I114" s="50" t="s">
        <v>229</v>
      </c>
      <c r="J114" s="50">
        <f>'Hazard Assessment'!R258</f>
        <v>0</v>
      </c>
      <c r="K114" s="37"/>
      <c r="L114" s="37"/>
      <c r="M114" s="81" t="str">
        <f t="shared" si="3"/>
        <v>0</v>
      </c>
    </row>
    <row r="115" spans="2:13" ht="15.75" customHeight="1">
      <c r="B115" s="314"/>
      <c r="C115" s="206">
        <v>48</v>
      </c>
      <c r="D115" s="79" t="s">
        <v>426</v>
      </c>
      <c r="E115" s="50">
        <f>'Hazard Assessment'!N260</f>
        <v>0</v>
      </c>
      <c r="F115" s="37"/>
      <c r="G115" s="37"/>
      <c r="H115" s="80" t="str">
        <f t="shared" si="2"/>
        <v>0</v>
      </c>
      <c r="I115" s="50" t="s">
        <v>227</v>
      </c>
      <c r="J115" s="50">
        <f>'Hazard Assessment'!R260</f>
        <v>0</v>
      </c>
      <c r="K115" s="37"/>
      <c r="L115" s="37"/>
      <c r="M115" s="81" t="str">
        <f t="shared" si="3"/>
        <v>0</v>
      </c>
    </row>
    <row r="116" spans="2:13" ht="15.75" customHeight="1">
      <c r="B116" s="314"/>
      <c r="C116" s="88"/>
      <c r="D116" s="49"/>
      <c r="E116" s="50">
        <f>'Hazard Assessment'!N261</f>
        <v>0</v>
      </c>
      <c r="F116" s="37"/>
      <c r="G116" s="37"/>
      <c r="H116" s="80" t="str">
        <f t="shared" si="2"/>
        <v>0</v>
      </c>
      <c r="I116" s="50" t="s">
        <v>228</v>
      </c>
      <c r="J116" s="50">
        <f>'Hazard Assessment'!R261</f>
        <v>0</v>
      </c>
      <c r="K116" s="37"/>
      <c r="L116" s="37"/>
      <c r="M116" s="81" t="str">
        <f t="shared" si="3"/>
        <v>0</v>
      </c>
    </row>
    <row r="117" spans="2:13" ht="15.75" customHeight="1">
      <c r="B117" s="314"/>
      <c r="C117" s="95"/>
      <c r="D117" s="84"/>
      <c r="E117" s="50">
        <f>'Hazard Assessment'!N262</f>
        <v>0</v>
      </c>
      <c r="F117" s="37"/>
      <c r="G117" s="37"/>
      <c r="H117" s="80" t="str">
        <f t="shared" si="2"/>
        <v>0</v>
      </c>
      <c r="I117" s="50" t="s">
        <v>229</v>
      </c>
      <c r="J117" s="50">
        <f>'Hazard Assessment'!R262</f>
        <v>0</v>
      </c>
      <c r="K117" s="37"/>
      <c r="L117" s="37"/>
      <c r="M117" s="81" t="str">
        <f t="shared" si="3"/>
        <v>0</v>
      </c>
    </row>
    <row r="118" spans="2:13" ht="15" customHeight="1">
      <c r="B118" s="314" t="s">
        <v>77</v>
      </c>
      <c r="C118" s="82">
        <v>49</v>
      </c>
      <c r="D118" s="94" t="s">
        <v>427</v>
      </c>
      <c r="E118" s="50">
        <f>'Hazard Assessment'!N268</f>
        <v>0</v>
      </c>
      <c r="F118" s="37"/>
      <c r="G118" s="37"/>
      <c r="H118" s="80" t="str">
        <f t="shared" si="2"/>
        <v>0</v>
      </c>
      <c r="I118" s="50" t="s">
        <v>238</v>
      </c>
      <c r="J118" s="50">
        <f>'Hazard Assessment'!R268</f>
        <v>0</v>
      </c>
      <c r="K118" s="37"/>
      <c r="L118" s="37"/>
      <c r="M118" s="81" t="str">
        <f t="shared" si="3"/>
        <v>0</v>
      </c>
    </row>
    <row r="119" spans="2:13" ht="15" customHeight="1">
      <c r="B119" s="314"/>
      <c r="C119" s="201">
        <v>50</v>
      </c>
      <c r="D119" s="79" t="s">
        <v>421</v>
      </c>
      <c r="E119" s="50">
        <f>'Hazard Assessment'!N272</f>
        <v>0</v>
      </c>
      <c r="F119" s="37"/>
      <c r="G119" s="37"/>
      <c r="H119" s="80" t="str">
        <f t="shared" si="2"/>
        <v>0</v>
      </c>
      <c r="I119" s="50" t="s">
        <v>238</v>
      </c>
      <c r="J119" s="50">
        <f>'Hazard Assessment'!R272</f>
        <v>0</v>
      </c>
      <c r="K119" s="37"/>
      <c r="L119" s="37"/>
      <c r="M119" s="81" t="str">
        <f t="shared" si="3"/>
        <v>0</v>
      </c>
    </row>
    <row r="120" spans="2:13" ht="14.25" customHeight="1">
      <c r="B120" s="314"/>
      <c r="C120" s="201">
        <v>51</v>
      </c>
      <c r="D120" s="79" t="s">
        <v>428</v>
      </c>
      <c r="E120" s="50">
        <f>'Hazard Assessment'!N276</f>
        <v>0</v>
      </c>
      <c r="F120" s="37"/>
      <c r="G120" s="37"/>
      <c r="H120" s="80" t="str">
        <f t="shared" si="2"/>
        <v>0</v>
      </c>
      <c r="I120" s="50" t="s">
        <v>238</v>
      </c>
      <c r="J120" s="50">
        <f>'Hazard Assessment'!R276</f>
        <v>0</v>
      </c>
      <c r="K120" s="37"/>
      <c r="L120" s="37"/>
      <c r="M120" s="81" t="str">
        <f t="shared" si="3"/>
        <v>0</v>
      </c>
    </row>
    <row r="121" spans="2:13" ht="13.5" customHeight="1">
      <c r="B121" s="314"/>
      <c r="C121" s="201">
        <v>52</v>
      </c>
      <c r="D121" s="79" t="s">
        <v>429</v>
      </c>
      <c r="E121" s="50">
        <f>'Hazard Assessment'!N280</f>
        <v>0</v>
      </c>
      <c r="F121" s="37"/>
      <c r="G121" s="37"/>
      <c r="H121" s="80" t="str">
        <f t="shared" si="2"/>
        <v>0</v>
      </c>
      <c r="I121" s="50" t="s">
        <v>238</v>
      </c>
      <c r="J121" s="50">
        <f>'Hazard Assessment'!R280</f>
        <v>0</v>
      </c>
      <c r="K121" s="37"/>
      <c r="L121" s="37"/>
      <c r="M121" s="81" t="str">
        <f t="shared" si="3"/>
        <v>0</v>
      </c>
    </row>
    <row r="122" spans="2:13" ht="15.75" customHeight="1">
      <c r="B122" s="314"/>
      <c r="C122" s="201">
        <v>53</v>
      </c>
      <c r="D122" s="79" t="s">
        <v>430</v>
      </c>
      <c r="E122" s="50">
        <f>'Hazard Assessment'!N284</f>
        <v>0</v>
      </c>
      <c r="F122" s="37"/>
      <c r="G122" s="37"/>
      <c r="H122" s="80" t="str">
        <f t="shared" si="2"/>
        <v>0</v>
      </c>
      <c r="I122" s="50" t="s">
        <v>238</v>
      </c>
      <c r="J122" s="50">
        <f>'Hazard Assessment'!R284</f>
        <v>0</v>
      </c>
      <c r="K122" s="37"/>
      <c r="L122" s="37"/>
      <c r="M122" s="81" t="str">
        <f t="shared" si="3"/>
        <v>0</v>
      </c>
    </row>
    <row r="123" spans="2:13" ht="15" customHeight="1">
      <c r="B123" s="314"/>
      <c r="C123" s="201">
        <v>54</v>
      </c>
      <c r="D123" s="79" t="s">
        <v>431</v>
      </c>
      <c r="E123" s="50">
        <f>'Hazard Assessment'!N288</f>
        <v>0</v>
      </c>
      <c r="F123" s="37"/>
      <c r="G123" s="37"/>
      <c r="H123" s="80" t="str">
        <f t="shared" si="2"/>
        <v>0</v>
      </c>
      <c r="I123" s="50" t="s">
        <v>238</v>
      </c>
      <c r="J123" s="50">
        <f>'Hazard Assessment'!R288</f>
        <v>0</v>
      </c>
      <c r="K123" s="37"/>
      <c r="L123" s="37"/>
      <c r="M123" s="81" t="str">
        <f t="shared" si="3"/>
        <v>0</v>
      </c>
    </row>
    <row r="124" spans="2:13" ht="15.75" customHeight="1">
      <c r="B124" s="314"/>
      <c r="C124" s="201">
        <v>55</v>
      </c>
      <c r="D124" s="79" t="s">
        <v>432</v>
      </c>
      <c r="E124" s="50">
        <f>'Hazard Assessment'!N292</f>
        <v>0</v>
      </c>
      <c r="F124" s="37"/>
      <c r="G124" s="37"/>
      <c r="H124" s="80" t="str">
        <f t="shared" si="2"/>
        <v>0</v>
      </c>
      <c r="I124" s="50" t="s">
        <v>238</v>
      </c>
      <c r="J124" s="50">
        <f>'Hazard Assessment'!R292</f>
        <v>0</v>
      </c>
      <c r="K124" s="37"/>
      <c r="L124" s="37"/>
      <c r="M124" s="81" t="str">
        <f t="shared" si="3"/>
        <v>0</v>
      </c>
    </row>
    <row r="125" spans="2:13" ht="15.75" customHeight="1">
      <c r="B125" s="314"/>
      <c r="C125" s="201">
        <v>56</v>
      </c>
      <c r="D125" s="79" t="s">
        <v>433</v>
      </c>
      <c r="E125" s="50">
        <f>'Hazard Assessment'!N296</f>
        <v>0</v>
      </c>
      <c r="F125" s="37"/>
      <c r="G125" s="37"/>
      <c r="H125" s="80" t="str">
        <f t="shared" si="2"/>
        <v>0</v>
      </c>
      <c r="I125" s="50" t="s">
        <v>238</v>
      </c>
      <c r="J125" s="50">
        <f>'Hazard Assessment'!R296</f>
        <v>0</v>
      </c>
      <c r="K125" s="37"/>
      <c r="L125" s="37"/>
      <c r="M125" s="81" t="str">
        <f t="shared" si="3"/>
        <v>0</v>
      </c>
    </row>
    <row r="126" spans="2:13" ht="15" customHeight="1">
      <c r="B126" s="314"/>
      <c r="C126" s="201">
        <v>57</v>
      </c>
      <c r="D126" s="79" t="s">
        <v>434</v>
      </c>
      <c r="E126" s="50">
        <f>'Hazard Assessment'!N300</f>
        <v>0</v>
      </c>
      <c r="F126" s="37"/>
      <c r="G126" s="37"/>
      <c r="H126" s="80" t="str">
        <f t="shared" si="2"/>
        <v>0</v>
      </c>
      <c r="I126" s="50" t="s">
        <v>238</v>
      </c>
      <c r="J126" s="50">
        <f>'Hazard Assessment'!R300</f>
        <v>0</v>
      </c>
      <c r="K126" s="37"/>
      <c r="L126" s="37"/>
      <c r="M126" s="81" t="str">
        <f t="shared" si="3"/>
        <v>0</v>
      </c>
    </row>
    <row r="127" spans="2:13" ht="15" customHeight="1">
      <c r="B127" s="314" t="s">
        <v>524</v>
      </c>
      <c r="C127" s="82">
        <v>58</v>
      </c>
      <c r="D127" s="60" t="s">
        <v>435</v>
      </c>
      <c r="E127" s="50">
        <f>'Hazard Assessment'!N305</f>
        <v>0</v>
      </c>
      <c r="F127" s="37"/>
      <c r="G127" s="37"/>
      <c r="H127" s="80" t="str">
        <f t="shared" si="2"/>
        <v>0</v>
      </c>
      <c r="I127" s="50" t="s">
        <v>227</v>
      </c>
      <c r="J127" s="50">
        <f>'Hazard Assessment'!R305</f>
        <v>0</v>
      </c>
      <c r="K127" s="37"/>
      <c r="L127" s="37"/>
      <c r="M127" s="81" t="str">
        <f t="shared" si="3"/>
        <v>0</v>
      </c>
    </row>
    <row r="128" spans="2:13" ht="15.75" customHeight="1">
      <c r="B128" s="314"/>
      <c r="C128" s="82"/>
      <c r="D128" s="47"/>
      <c r="E128" s="50">
        <f>'Hazard Assessment'!N306</f>
        <v>0</v>
      </c>
      <c r="F128" s="37"/>
      <c r="G128" s="37"/>
      <c r="H128" s="80" t="str">
        <f t="shared" si="2"/>
        <v>0</v>
      </c>
      <c r="I128" s="50" t="s">
        <v>228</v>
      </c>
      <c r="J128" s="50">
        <f>'Hazard Assessment'!R306</f>
        <v>0</v>
      </c>
      <c r="K128" s="37"/>
      <c r="L128" s="37"/>
      <c r="M128" s="81" t="str">
        <f t="shared" si="3"/>
        <v>0</v>
      </c>
    </row>
    <row r="129" spans="2:23" ht="15" customHeight="1">
      <c r="B129" s="314"/>
      <c r="C129" s="82"/>
      <c r="D129" s="47"/>
      <c r="E129" s="50">
        <f>'Hazard Assessment'!N307</f>
        <v>0</v>
      </c>
      <c r="F129" s="37"/>
      <c r="G129" s="37"/>
      <c r="H129" s="80" t="str">
        <f t="shared" si="2"/>
        <v>0</v>
      </c>
      <c r="I129" s="50" t="s">
        <v>229</v>
      </c>
      <c r="J129" s="50">
        <f>'Hazard Assessment'!R307</f>
        <v>0</v>
      </c>
      <c r="K129" s="37"/>
      <c r="L129" s="37"/>
      <c r="M129" s="81" t="str">
        <f t="shared" si="3"/>
        <v>0</v>
      </c>
    </row>
    <row r="130" spans="2:23" ht="15.75" customHeight="1">
      <c r="B130" s="314"/>
      <c r="C130" s="201">
        <v>59</v>
      </c>
      <c r="D130" s="79" t="s">
        <v>436</v>
      </c>
      <c r="E130" s="50">
        <f>'Hazard Assessment'!N309</f>
        <v>0</v>
      </c>
      <c r="F130" s="37"/>
      <c r="G130" s="37"/>
      <c r="H130" s="80" t="str">
        <f t="shared" si="2"/>
        <v>0</v>
      </c>
      <c r="I130" s="50" t="s">
        <v>227</v>
      </c>
      <c r="J130" s="50">
        <f>'Hazard Assessment'!R309</f>
        <v>0</v>
      </c>
      <c r="K130" s="37"/>
      <c r="L130" s="37"/>
      <c r="M130" s="81" t="str">
        <f t="shared" si="3"/>
        <v>0</v>
      </c>
    </row>
    <row r="131" spans="2:23" ht="15.75" customHeight="1">
      <c r="B131" s="314"/>
      <c r="C131" s="82"/>
      <c r="D131" s="47"/>
      <c r="E131" s="50">
        <f>'Hazard Assessment'!N310</f>
        <v>0</v>
      </c>
      <c r="F131" s="37"/>
      <c r="G131" s="37"/>
      <c r="H131" s="80" t="str">
        <f t="shared" si="2"/>
        <v>0</v>
      </c>
      <c r="I131" s="50" t="s">
        <v>228</v>
      </c>
      <c r="J131" s="50">
        <f>'Hazard Assessment'!R271</f>
        <v>0</v>
      </c>
      <c r="K131" s="37"/>
      <c r="L131" s="37"/>
      <c r="M131" s="81" t="str">
        <f t="shared" si="3"/>
        <v>0</v>
      </c>
    </row>
    <row r="132" spans="2:23" ht="15.75" customHeight="1">
      <c r="B132" s="314"/>
      <c r="C132" s="82"/>
      <c r="D132" s="47"/>
      <c r="E132" s="50">
        <f>'Hazard Assessment'!N311</f>
        <v>0</v>
      </c>
      <c r="F132" s="37"/>
      <c r="G132" s="37"/>
      <c r="H132" s="80" t="str">
        <f t="shared" si="2"/>
        <v>0</v>
      </c>
      <c r="I132" s="50" t="s">
        <v>229</v>
      </c>
      <c r="J132" s="50">
        <f>'Hazard Assessment'!R272</f>
        <v>0</v>
      </c>
      <c r="K132" s="37"/>
      <c r="L132" s="37"/>
      <c r="M132" s="81" t="str">
        <f t="shared" si="3"/>
        <v>0</v>
      </c>
      <c r="S132" s="197"/>
    </row>
    <row r="133" spans="2:23" ht="15.75" customHeight="1">
      <c r="B133" s="314"/>
      <c r="C133" s="201">
        <v>60</v>
      </c>
      <c r="D133" s="79" t="s">
        <v>437</v>
      </c>
      <c r="E133" s="50">
        <f>'Hazard Assessment'!N313</f>
        <v>0</v>
      </c>
      <c r="F133" s="37"/>
      <c r="G133" s="37"/>
      <c r="H133" s="80" t="str">
        <f t="shared" si="2"/>
        <v>0</v>
      </c>
      <c r="I133" s="50" t="s">
        <v>227</v>
      </c>
      <c r="J133" s="50">
        <f>'Hazard Assessment'!R313</f>
        <v>0</v>
      </c>
      <c r="K133" s="37"/>
      <c r="L133" s="37"/>
      <c r="M133" s="81" t="str">
        <f t="shared" si="3"/>
        <v>0</v>
      </c>
      <c r="O133" s="101"/>
    </row>
    <row r="134" spans="2:23" ht="15.75" customHeight="1">
      <c r="B134" s="314"/>
      <c r="C134" s="82"/>
      <c r="D134" s="52"/>
      <c r="E134" s="50">
        <f>'Hazard Assessment'!N314</f>
        <v>0</v>
      </c>
      <c r="F134" s="37"/>
      <c r="G134" s="37"/>
      <c r="H134" s="80" t="str">
        <f t="shared" si="2"/>
        <v>0</v>
      </c>
      <c r="I134" s="50" t="s">
        <v>228</v>
      </c>
      <c r="J134" s="50">
        <f>'Hazard Assessment'!R314</f>
        <v>0</v>
      </c>
      <c r="K134" s="37"/>
      <c r="L134" s="37"/>
      <c r="M134" s="81" t="str">
        <f t="shared" si="3"/>
        <v>0</v>
      </c>
      <c r="O134" s="101"/>
    </row>
    <row r="135" spans="2:23" ht="15.75" customHeight="1">
      <c r="B135" s="314"/>
      <c r="C135" s="82"/>
      <c r="D135" s="52"/>
      <c r="E135" s="50">
        <f>'Hazard Assessment'!N315</f>
        <v>0</v>
      </c>
      <c r="F135" s="37"/>
      <c r="G135" s="37"/>
      <c r="H135" s="80" t="str">
        <f t="shared" si="2"/>
        <v>0</v>
      </c>
      <c r="I135" s="50" t="s">
        <v>229</v>
      </c>
      <c r="J135" s="50">
        <f>'Hazard Assessment'!R315</f>
        <v>0</v>
      </c>
      <c r="K135" s="37"/>
      <c r="L135" s="37"/>
      <c r="M135" s="81" t="str">
        <f t="shared" si="3"/>
        <v>0</v>
      </c>
      <c r="O135" s="101"/>
    </row>
    <row r="136" spans="2:23" ht="15.75" customHeight="1">
      <c r="B136" s="314"/>
      <c r="C136" s="201">
        <v>61</v>
      </c>
      <c r="D136" s="79" t="s">
        <v>438</v>
      </c>
      <c r="E136" s="50">
        <f>'Hazard Assessment'!N317</f>
        <v>0</v>
      </c>
      <c r="F136" s="37"/>
      <c r="G136" s="37"/>
      <c r="H136" s="80" t="str">
        <f t="shared" si="2"/>
        <v>0</v>
      </c>
      <c r="I136" s="50" t="s">
        <v>227</v>
      </c>
      <c r="J136" s="50">
        <f>'Hazard Assessment'!R317</f>
        <v>0</v>
      </c>
      <c r="K136" s="37"/>
      <c r="L136" s="37"/>
      <c r="M136" s="81" t="str">
        <f t="shared" si="3"/>
        <v>0</v>
      </c>
      <c r="O136" s="101"/>
    </row>
    <row r="137" spans="2:23" ht="15.75" customHeight="1">
      <c r="B137" s="314"/>
      <c r="C137" s="82"/>
      <c r="D137" s="52"/>
      <c r="E137" s="50">
        <f>'Hazard Assessment'!N318</f>
        <v>0</v>
      </c>
      <c r="F137" s="37"/>
      <c r="G137" s="37"/>
      <c r="H137" s="80" t="str">
        <f t="shared" si="2"/>
        <v>0</v>
      </c>
      <c r="I137" s="50" t="s">
        <v>228</v>
      </c>
      <c r="J137" s="50">
        <f>'Hazard Assessment'!R318</f>
        <v>0</v>
      </c>
      <c r="K137" s="37"/>
      <c r="L137" s="37"/>
      <c r="M137" s="81" t="str">
        <f t="shared" si="3"/>
        <v>0</v>
      </c>
      <c r="O137" s="101"/>
    </row>
    <row r="138" spans="2:23" ht="15.75" customHeight="1">
      <c r="B138" s="314"/>
      <c r="C138" s="82"/>
      <c r="D138" s="82"/>
      <c r="E138" s="50">
        <f>'Hazard Assessment'!N319</f>
        <v>0</v>
      </c>
      <c r="F138" s="37"/>
      <c r="G138" s="37"/>
      <c r="H138" s="80" t="str">
        <f t="shared" si="2"/>
        <v>0</v>
      </c>
      <c r="I138" s="50" t="s">
        <v>229</v>
      </c>
      <c r="J138" s="50">
        <f>'Hazard Assessment'!R319</f>
        <v>0</v>
      </c>
      <c r="K138" s="37"/>
      <c r="L138" s="37"/>
      <c r="M138" s="81" t="str">
        <f t="shared" si="3"/>
        <v>0</v>
      </c>
      <c r="O138" s="101"/>
    </row>
    <row r="139" spans="2:23" s="85" customFormat="1" ht="15.75" customHeight="1">
      <c r="B139" s="314"/>
      <c r="C139" s="201">
        <v>62</v>
      </c>
      <c r="D139" s="79" t="s">
        <v>439</v>
      </c>
      <c r="E139" s="50">
        <f>'Hazard Assessment'!N321</f>
        <v>0</v>
      </c>
      <c r="F139" s="37"/>
      <c r="G139" s="37"/>
      <c r="H139" s="80" t="str">
        <f t="shared" si="2"/>
        <v>0</v>
      </c>
      <c r="I139" s="50" t="s">
        <v>227</v>
      </c>
      <c r="J139" s="50">
        <f>'Hazard Assessment'!R321</f>
        <v>0</v>
      </c>
      <c r="K139" s="37"/>
      <c r="L139" s="37"/>
      <c r="M139" s="81" t="str">
        <f t="shared" si="3"/>
        <v>0</v>
      </c>
      <c r="N139" s="66"/>
      <c r="O139" s="101"/>
      <c r="P139" s="101"/>
      <c r="Q139" s="101"/>
      <c r="R139" s="101"/>
      <c r="S139" s="101"/>
      <c r="T139" s="101"/>
      <c r="U139" s="101"/>
      <c r="V139" s="101"/>
      <c r="W139" s="101"/>
    </row>
    <row r="140" spans="2:23" ht="15.75" customHeight="1">
      <c r="B140" s="314"/>
      <c r="C140" s="82"/>
      <c r="D140" s="52"/>
      <c r="E140" s="50">
        <f>'Hazard Assessment'!N322</f>
        <v>0</v>
      </c>
      <c r="F140" s="37"/>
      <c r="G140" s="37"/>
      <c r="H140" s="80" t="str">
        <f t="shared" si="2"/>
        <v>0</v>
      </c>
      <c r="I140" s="50" t="s">
        <v>228</v>
      </c>
      <c r="J140" s="50">
        <f>'Hazard Assessment'!R322</f>
        <v>0</v>
      </c>
      <c r="K140" s="37"/>
      <c r="L140" s="37"/>
      <c r="M140" s="81" t="str">
        <f t="shared" si="3"/>
        <v>0</v>
      </c>
      <c r="O140" s="101"/>
    </row>
    <row r="141" spans="2:23" ht="15.75" customHeight="1">
      <c r="B141" s="314"/>
      <c r="C141" s="82"/>
      <c r="D141" s="82"/>
      <c r="E141" s="50">
        <f>'Hazard Assessment'!N323</f>
        <v>0</v>
      </c>
      <c r="F141" s="37"/>
      <c r="G141" s="37"/>
      <c r="H141" s="80" t="str">
        <f t="shared" ref="H141:H204" si="4">IF(AND(F141&gt;0,AND(F141&lt;6,AND(G141&gt;0,G141&lt;6))),INDEX($S$45:$W$49,F141,G141),"0")</f>
        <v>0</v>
      </c>
      <c r="I141" s="50" t="s">
        <v>229</v>
      </c>
      <c r="J141" s="50">
        <f>'Hazard Assessment'!R323</f>
        <v>0</v>
      </c>
      <c r="K141" s="37"/>
      <c r="L141" s="37"/>
      <c r="M141" s="81" t="str">
        <f t="shared" ref="M141:M204" si="5">IF(AND(K141&gt;0,AND(K141&lt;6,AND(L141&gt;0,L141&lt;6))),INDEX($S$45:$W$49,K141,L141),"0")</f>
        <v>0</v>
      </c>
      <c r="O141" s="101"/>
    </row>
    <row r="142" spans="2:23" ht="15.75" customHeight="1">
      <c r="B142" s="314"/>
      <c r="C142" s="201">
        <v>63</v>
      </c>
      <c r="D142" s="79" t="s">
        <v>440</v>
      </c>
      <c r="E142" s="50">
        <f>'Hazard Assessment'!N325</f>
        <v>0</v>
      </c>
      <c r="F142" s="37"/>
      <c r="G142" s="37"/>
      <c r="H142" s="80" t="str">
        <f t="shared" si="4"/>
        <v>0</v>
      </c>
      <c r="I142" s="50" t="s">
        <v>227</v>
      </c>
      <c r="J142" s="50">
        <f>'Hazard Assessment'!R325</f>
        <v>0</v>
      </c>
      <c r="K142" s="37"/>
      <c r="L142" s="37"/>
      <c r="M142" s="81" t="str">
        <f t="shared" si="5"/>
        <v>0</v>
      </c>
      <c r="O142" s="101"/>
    </row>
    <row r="143" spans="2:23" ht="15.75" customHeight="1">
      <c r="B143" s="314"/>
      <c r="C143" s="82"/>
      <c r="D143" s="85"/>
      <c r="E143" s="50">
        <f>'Hazard Assessment'!N326</f>
        <v>0</v>
      </c>
      <c r="F143" s="37"/>
      <c r="G143" s="37"/>
      <c r="H143" s="80" t="str">
        <f t="shared" si="4"/>
        <v>0</v>
      </c>
      <c r="I143" s="50" t="s">
        <v>228</v>
      </c>
      <c r="J143" s="50">
        <f>'Hazard Assessment'!R326</f>
        <v>0</v>
      </c>
      <c r="K143" s="37"/>
      <c r="L143" s="37"/>
      <c r="M143" s="81" t="str">
        <f t="shared" si="5"/>
        <v>0</v>
      </c>
      <c r="O143" s="101"/>
    </row>
    <row r="144" spans="2:23" ht="15.75" customHeight="1">
      <c r="B144" s="314"/>
      <c r="C144" s="82"/>
      <c r="D144" s="49"/>
      <c r="E144" s="50">
        <f>'Hazard Assessment'!N327</f>
        <v>0</v>
      </c>
      <c r="F144" s="37"/>
      <c r="G144" s="37"/>
      <c r="H144" s="80" t="str">
        <f t="shared" si="4"/>
        <v>0</v>
      </c>
      <c r="I144" s="50" t="s">
        <v>229</v>
      </c>
      <c r="J144" s="50">
        <f>'Hazard Assessment'!R327</f>
        <v>0</v>
      </c>
      <c r="K144" s="37"/>
      <c r="L144" s="37"/>
      <c r="M144" s="81" t="str">
        <f t="shared" si="5"/>
        <v>0</v>
      </c>
      <c r="O144" s="101"/>
    </row>
    <row r="145" spans="2:15" ht="15.75" customHeight="1">
      <c r="B145" s="314"/>
      <c r="C145" s="201">
        <v>64</v>
      </c>
      <c r="D145" s="79" t="s">
        <v>441</v>
      </c>
      <c r="E145" s="50">
        <f>'Hazard Assessment'!N329</f>
        <v>0</v>
      </c>
      <c r="F145" s="37"/>
      <c r="G145" s="37"/>
      <c r="H145" s="80" t="str">
        <f t="shared" si="4"/>
        <v>0</v>
      </c>
      <c r="I145" s="50" t="s">
        <v>227</v>
      </c>
      <c r="J145" s="50">
        <f>'Hazard Assessment'!R329</f>
        <v>0</v>
      </c>
      <c r="K145" s="37"/>
      <c r="L145" s="37"/>
      <c r="M145" s="81" t="str">
        <f t="shared" si="5"/>
        <v>0</v>
      </c>
      <c r="O145" s="101"/>
    </row>
    <row r="146" spans="2:15" ht="15.75" customHeight="1">
      <c r="B146" s="314"/>
      <c r="C146" s="82"/>
      <c r="D146" s="85"/>
      <c r="E146" s="50">
        <f>'Hazard Assessment'!N330</f>
        <v>0</v>
      </c>
      <c r="F146" s="37"/>
      <c r="G146" s="37"/>
      <c r="H146" s="80" t="str">
        <f t="shared" si="4"/>
        <v>0</v>
      </c>
      <c r="I146" s="50" t="s">
        <v>228</v>
      </c>
      <c r="J146" s="50">
        <f>'Hazard Assessment'!R292</f>
        <v>0</v>
      </c>
      <c r="K146" s="37"/>
      <c r="L146" s="37"/>
      <c r="M146" s="81" t="str">
        <f t="shared" si="5"/>
        <v>0</v>
      </c>
      <c r="O146" s="101"/>
    </row>
    <row r="147" spans="2:15" ht="15.75" customHeight="1">
      <c r="B147" s="314"/>
      <c r="C147" s="82"/>
      <c r="D147" s="85"/>
      <c r="E147" s="50">
        <f>'Hazard Assessment'!N331</f>
        <v>0</v>
      </c>
      <c r="F147" s="37"/>
      <c r="G147" s="37"/>
      <c r="H147" s="80" t="str">
        <f t="shared" si="4"/>
        <v>0</v>
      </c>
      <c r="I147" s="50" t="s">
        <v>229</v>
      </c>
      <c r="J147" s="50">
        <f>'Hazard Assessment'!R293</f>
        <v>0</v>
      </c>
      <c r="K147" s="37"/>
      <c r="L147" s="37"/>
      <c r="M147" s="81" t="str">
        <f t="shared" si="5"/>
        <v>0</v>
      </c>
    </row>
    <row r="148" spans="2:15" ht="15.75" customHeight="1">
      <c r="B148" s="314"/>
      <c r="C148" s="201">
        <v>65</v>
      </c>
      <c r="D148" s="79" t="s">
        <v>442</v>
      </c>
      <c r="E148" s="50">
        <f>'Hazard Assessment'!N333</f>
        <v>0</v>
      </c>
      <c r="F148" s="37"/>
      <c r="G148" s="37"/>
      <c r="H148" s="80" t="str">
        <f t="shared" si="4"/>
        <v>0</v>
      </c>
      <c r="I148" s="50" t="s">
        <v>227</v>
      </c>
      <c r="J148" s="50">
        <f>'Hazard Assessment'!R333</f>
        <v>0</v>
      </c>
      <c r="K148" s="37"/>
      <c r="L148" s="37"/>
      <c r="M148" s="81" t="str">
        <f t="shared" si="5"/>
        <v>0</v>
      </c>
    </row>
    <row r="149" spans="2:15" ht="15.75" customHeight="1">
      <c r="B149" s="314"/>
      <c r="C149" s="82"/>
      <c r="D149" s="49"/>
      <c r="E149" s="50">
        <f>'Hazard Assessment'!N334</f>
        <v>0</v>
      </c>
      <c r="F149" s="37"/>
      <c r="G149" s="37"/>
      <c r="H149" s="80" t="str">
        <f t="shared" si="4"/>
        <v>0</v>
      </c>
      <c r="I149" s="50" t="s">
        <v>228</v>
      </c>
      <c r="J149" s="50">
        <f>'Hazard Assessment'!R334</f>
        <v>0</v>
      </c>
      <c r="K149" s="37"/>
      <c r="L149" s="37"/>
      <c r="M149" s="81" t="str">
        <f t="shared" si="5"/>
        <v>0</v>
      </c>
    </row>
    <row r="150" spans="2:15" ht="15.75" customHeight="1">
      <c r="B150" s="314"/>
      <c r="C150" s="82"/>
      <c r="D150" s="49"/>
      <c r="E150" s="50">
        <f>'Hazard Assessment'!N335</f>
        <v>0</v>
      </c>
      <c r="F150" s="37"/>
      <c r="G150" s="37"/>
      <c r="H150" s="80" t="str">
        <f t="shared" si="4"/>
        <v>0</v>
      </c>
      <c r="I150" s="50" t="s">
        <v>229</v>
      </c>
      <c r="J150" s="50">
        <f>'Hazard Assessment'!R335</f>
        <v>0</v>
      </c>
      <c r="K150" s="37"/>
      <c r="L150" s="37"/>
      <c r="M150" s="81" t="str">
        <f t="shared" si="5"/>
        <v>0</v>
      </c>
    </row>
    <row r="151" spans="2:15" ht="15.75" customHeight="1">
      <c r="B151" s="314"/>
      <c r="C151" s="201">
        <v>66</v>
      </c>
      <c r="D151" s="79" t="s">
        <v>443</v>
      </c>
      <c r="E151" s="50">
        <f>'Hazard Assessment'!N337</f>
        <v>0</v>
      </c>
      <c r="F151" s="37"/>
      <c r="G151" s="37"/>
      <c r="H151" s="80" t="str">
        <f t="shared" si="4"/>
        <v>0</v>
      </c>
      <c r="I151" s="50" t="s">
        <v>238</v>
      </c>
      <c r="J151" s="50">
        <f>'Hazard Assessment'!R337</f>
        <v>0</v>
      </c>
      <c r="K151" s="37"/>
      <c r="L151" s="37"/>
      <c r="M151" s="81" t="str">
        <f t="shared" si="5"/>
        <v>0</v>
      </c>
    </row>
    <row r="152" spans="2:15" ht="15.75" customHeight="1">
      <c r="B152" s="314"/>
      <c r="C152" s="201">
        <v>67</v>
      </c>
      <c r="D152" s="79" t="s">
        <v>444</v>
      </c>
      <c r="E152" s="50">
        <f>'Hazard Assessment'!N341</f>
        <v>0</v>
      </c>
      <c r="F152" s="37"/>
      <c r="G152" s="37"/>
      <c r="H152" s="80" t="str">
        <f t="shared" si="4"/>
        <v>0</v>
      </c>
      <c r="I152" s="50" t="s">
        <v>238</v>
      </c>
      <c r="J152" s="50">
        <f>'Hazard Assessment'!R341</f>
        <v>0</v>
      </c>
      <c r="K152" s="37"/>
      <c r="L152" s="37"/>
      <c r="M152" s="81" t="str">
        <f t="shared" si="5"/>
        <v>0</v>
      </c>
    </row>
    <row r="153" spans="2:15" ht="15.75" customHeight="1">
      <c r="B153" s="314" t="s">
        <v>525</v>
      </c>
      <c r="C153" s="201">
        <v>68</v>
      </c>
      <c r="D153" s="79" t="s">
        <v>593</v>
      </c>
      <c r="E153" s="50">
        <f>'Hazard Assessment'!N346</f>
        <v>0</v>
      </c>
      <c r="F153" s="37"/>
      <c r="G153" s="37"/>
      <c r="H153" s="80" t="str">
        <f t="shared" si="4"/>
        <v>0</v>
      </c>
      <c r="I153" s="50" t="s">
        <v>238</v>
      </c>
      <c r="J153" s="50">
        <f>'Hazard Assessment'!R346</f>
        <v>0</v>
      </c>
      <c r="K153" s="37"/>
      <c r="L153" s="37"/>
      <c r="M153" s="81" t="str">
        <f t="shared" si="5"/>
        <v>0</v>
      </c>
    </row>
    <row r="154" spans="2:15" ht="15.75" customHeight="1">
      <c r="B154" s="314"/>
      <c r="C154" s="201">
        <v>69</v>
      </c>
      <c r="D154" s="79" t="s">
        <v>445</v>
      </c>
      <c r="E154" s="50">
        <f>'Hazard Assessment'!N350</f>
        <v>0</v>
      </c>
      <c r="F154" s="37"/>
      <c r="G154" s="37"/>
      <c r="H154" s="80" t="str">
        <f t="shared" si="4"/>
        <v>0</v>
      </c>
      <c r="I154" s="50" t="s">
        <v>238</v>
      </c>
      <c r="J154" s="50">
        <f>'Hazard Assessment'!R350</f>
        <v>0</v>
      </c>
      <c r="K154" s="37"/>
      <c r="L154" s="37"/>
      <c r="M154" s="81" t="str">
        <f t="shared" si="5"/>
        <v>0</v>
      </c>
    </row>
    <row r="155" spans="2:15" ht="15.75" customHeight="1">
      <c r="B155" s="314"/>
      <c r="C155" s="201">
        <v>70</v>
      </c>
      <c r="D155" s="79" t="s">
        <v>446</v>
      </c>
      <c r="E155" s="50">
        <f>'Hazard Assessment'!N354</f>
        <v>0</v>
      </c>
      <c r="F155" s="37"/>
      <c r="G155" s="37"/>
      <c r="H155" s="80" t="str">
        <f t="shared" si="4"/>
        <v>0</v>
      </c>
      <c r="I155" s="50" t="s">
        <v>238</v>
      </c>
      <c r="J155" s="50">
        <f>'Hazard Assessment'!R354</f>
        <v>0</v>
      </c>
      <c r="K155" s="37"/>
      <c r="L155" s="37"/>
      <c r="M155" s="81" t="str">
        <f t="shared" si="5"/>
        <v>0</v>
      </c>
    </row>
    <row r="156" spans="2:15" ht="15.75" customHeight="1">
      <c r="B156" s="314"/>
      <c r="C156" s="201">
        <v>71</v>
      </c>
      <c r="D156" s="79" t="s">
        <v>447</v>
      </c>
      <c r="E156" s="50">
        <f>'Hazard Assessment'!N358</f>
        <v>0</v>
      </c>
      <c r="F156" s="37"/>
      <c r="G156" s="37"/>
      <c r="H156" s="80" t="str">
        <f t="shared" si="4"/>
        <v>0</v>
      </c>
      <c r="I156" s="50" t="s">
        <v>238</v>
      </c>
      <c r="J156" s="50">
        <f>'Hazard Assessment'!R358</f>
        <v>0</v>
      </c>
      <c r="K156" s="37"/>
      <c r="L156" s="37"/>
      <c r="M156" s="81" t="str">
        <f t="shared" si="5"/>
        <v>0</v>
      </c>
    </row>
    <row r="157" spans="2:15" ht="15.75" customHeight="1">
      <c r="B157" s="314"/>
      <c r="C157" s="201">
        <v>72</v>
      </c>
      <c r="D157" s="79" t="s">
        <v>594</v>
      </c>
      <c r="E157" s="50">
        <f>'Hazard Assessment'!N362</f>
        <v>0</v>
      </c>
      <c r="F157" s="37"/>
      <c r="G157" s="37"/>
      <c r="H157" s="80" t="str">
        <f t="shared" si="4"/>
        <v>0</v>
      </c>
      <c r="I157" s="50" t="s">
        <v>238</v>
      </c>
      <c r="J157" s="50">
        <f>'Hazard Assessment'!R362</f>
        <v>0</v>
      </c>
      <c r="K157" s="37"/>
      <c r="L157" s="37"/>
      <c r="M157" s="81" t="str">
        <f t="shared" si="5"/>
        <v>0</v>
      </c>
    </row>
    <row r="158" spans="2:15" ht="15.75" customHeight="1">
      <c r="B158" s="314"/>
      <c r="C158" s="201">
        <v>73</v>
      </c>
      <c r="D158" s="79" t="s">
        <v>448</v>
      </c>
      <c r="E158" s="50">
        <f>'Hazard Assessment'!N366</f>
        <v>0</v>
      </c>
      <c r="F158" s="37"/>
      <c r="G158" s="37"/>
      <c r="H158" s="80" t="str">
        <f t="shared" si="4"/>
        <v>0</v>
      </c>
      <c r="I158" s="50" t="s">
        <v>238</v>
      </c>
      <c r="J158" s="50">
        <f>'Hazard Assessment'!R366</f>
        <v>0</v>
      </c>
      <c r="K158" s="37"/>
      <c r="L158" s="37"/>
      <c r="M158" s="81" t="str">
        <f t="shared" si="5"/>
        <v>0</v>
      </c>
    </row>
    <row r="159" spans="2:15" ht="15.75" customHeight="1">
      <c r="B159" s="314"/>
      <c r="C159" s="201">
        <v>74</v>
      </c>
      <c r="D159" s="79" t="s">
        <v>449</v>
      </c>
      <c r="E159" s="50">
        <f>'Hazard Assessment'!N371</f>
        <v>0</v>
      </c>
      <c r="F159" s="37"/>
      <c r="G159" s="37"/>
      <c r="H159" s="80" t="str">
        <f t="shared" si="4"/>
        <v>0</v>
      </c>
      <c r="I159" s="50" t="s">
        <v>238</v>
      </c>
      <c r="J159" s="50">
        <f>'Hazard Assessment'!R371</f>
        <v>0</v>
      </c>
      <c r="K159" s="37"/>
      <c r="L159" s="37"/>
      <c r="M159" s="81" t="str">
        <f t="shared" si="5"/>
        <v>0</v>
      </c>
    </row>
    <row r="160" spans="2:15" ht="15.75" customHeight="1">
      <c r="B160" s="314"/>
      <c r="C160" s="201">
        <v>75</v>
      </c>
      <c r="D160" s="79" t="s">
        <v>450</v>
      </c>
      <c r="E160" s="50">
        <f>'Hazard Assessment'!N375</f>
        <v>0</v>
      </c>
      <c r="F160" s="37"/>
      <c r="G160" s="37"/>
      <c r="H160" s="80" t="str">
        <f t="shared" si="4"/>
        <v>0</v>
      </c>
      <c r="I160" s="50" t="s">
        <v>238</v>
      </c>
      <c r="J160" s="50">
        <f>'Hazard Assessment'!R375</f>
        <v>0</v>
      </c>
      <c r="K160" s="37"/>
      <c r="L160" s="37"/>
      <c r="M160" s="81" t="str">
        <f t="shared" si="5"/>
        <v>0</v>
      </c>
    </row>
    <row r="161" spans="2:13" ht="15.75" customHeight="1">
      <c r="B161" s="314"/>
      <c r="C161" s="201">
        <v>76</v>
      </c>
      <c r="D161" s="79" t="s">
        <v>451</v>
      </c>
      <c r="E161" s="50">
        <f>'Hazard Assessment'!N379</f>
        <v>0</v>
      </c>
      <c r="F161" s="37"/>
      <c r="G161" s="37"/>
      <c r="H161" s="80" t="str">
        <f t="shared" si="4"/>
        <v>0</v>
      </c>
      <c r="I161" s="50" t="s">
        <v>238</v>
      </c>
      <c r="J161" s="50">
        <f>'Hazard Assessment'!R379</f>
        <v>0</v>
      </c>
      <c r="K161" s="37"/>
      <c r="L161" s="37"/>
      <c r="M161" s="81" t="str">
        <f t="shared" si="5"/>
        <v>0</v>
      </c>
    </row>
    <row r="162" spans="2:13" ht="15.75" customHeight="1">
      <c r="B162" s="314"/>
      <c r="C162" s="201">
        <v>77</v>
      </c>
      <c r="D162" s="79" t="s">
        <v>452</v>
      </c>
      <c r="E162" s="50">
        <f>'Hazard Assessment'!N383</f>
        <v>0</v>
      </c>
      <c r="F162" s="37"/>
      <c r="G162" s="37"/>
      <c r="H162" s="80" t="str">
        <f t="shared" si="4"/>
        <v>0</v>
      </c>
      <c r="I162" s="50" t="s">
        <v>238</v>
      </c>
      <c r="J162" s="50">
        <f>'Hazard Assessment'!R383</f>
        <v>0</v>
      </c>
      <c r="K162" s="37"/>
      <c r="L162" s="37"/>
      <c r="M162" s="81" t="str">
        <f t="shared" si="5"/>
        <v>0</v>
      </c>
    </row>
    <row r="163" spans="2:13" ht="15.75" customHeight="1">
      <c r="B163" s="314"/>
      <c r="C163" s="201">
        <v>78</v>
      </c>
      <c r="D163" s="79" t="s">
        <v>453</v>
      </c>
      <c r="E163" s="50">
        <f>'Hazard Assessment'!N387</f>
        <v>0</v>
      </c>
      <c r="F163" s="37"/>
      <c r="G163" s="37"/>
      <c r="H163" s="80" t="str">
        <f t="shared" si="4"/>
        <v>0</v>
      </c>
      <c r="I163" s="50" t="s">
        <v>238</v>
      </c>
      <c r="J163" s="50">
        <f>'Hazard Assessment'!R387</f>
        <v>0</v>
      </c>
      <c r="K163" s="37"/>
      <c r="L163" s="37"/>
      <c r="M163" s="81" t="str">
        <f t="shared" si="5"/>
        <v>0</v>
      </c>
    </row>
    <row r="164" spans="2:13" ht="15.75" customHeight="1">
      <c r="B164" s="315" t="s">
        <v>526</v>
      </c>
      <c r="C164" s="201">
        <v>79</v>
      </c>
      <c r="D164" s="79" t="s">
        <v>454</v>
      </c>
      <c r="E164" s="50">
        <f>'Hazard Assessment'!N392</f>
        <v>0</v>
      </c>
      <c r="F164" s="37"/>
      <c r="G164" s="37"/>
      <c r="H164" s="80" t="str">
        <f t="shared" si="4"/>
        <v>0</v>
      </c>
      <c r="I164" s="50" t="s">
        <v>238</v>
      </c>
      <c r="J164" s="50">
        <f>'Hazard Assessment'!R392</f>
        <v>0</v>
      </c>
      <c r="K164" s="37"/>
      <c r="L164" s="37"/>
      <c r="M164" s="81" t="str">
        <f t="shared" si="5"/>
        <v>0</v>
      </c>
    </row>
    <row r="165" spans="2:13" ht="15.75" customHeight="1">
      <c r="B165" s="315"/>
      <c r="C165" s="201">
        <v>80</v>
      </c>
      <c r="D165" s="79" t="s">
        <v>455</v>
      </c>
      <c r="E165" s="50">
        <f>'Hazard Assessment'!N396</f>
        <v>0</v>
      </c>
      <c r="F165" s="37"/>
      <c r="G165" s="37"/>
      <c r="H165" s="80" t="str">
        <f t="shared" si="4"/>
        <v>0</v>
      </c>
      <c r="I165" s="50" t="s">
        <v>238</v>
      </c>
      <c r="J165" s="50">
        <f>'Hazard Assessment'!R396</f>
        <v>0</v>
      </c>
      <c r="K165" s="37"/>
      <c r="L165" s="37"/>
      <c r="M165" s="81" t="str">
        <f t="shared" si="5"/>
        <v>0</v>
      </c>
    </row>
    <row r="166" spans="2:13" ht="15.75" customHeight="1">
      <c r="B166" s="315"/>
      <c r="C166" s="201">
        <v>81</v>
      </c>
      <c r="D166" s="79" t="s">
        <v>226</v>
      </c>
      <c r="E166" s="50">
        <f>'Hazard Assessment'!N400</f>
        <v>0</v>
      </c>
      <c r="F166" s="37"/>
      <c r="G166" s="37"/>
      <c r="H166" s="80" t="str">
        <f t="shared" si="4"/>
        <v>0</v>
      </c>
      <c r="I166" s="50" t="s">
        <v>238</v>
      </c>
      <c r="J166" s="50">
        <f>'Hazard Assessment'!R400</f>
        <v>0</v>
      </c>
      <c r="K166" s="37"/>
      <c r="L166" s="37"/>
      <c r="M166" s="81" t="str">
        <f t="shared" si="5"/>
        <v>0</v>
      </c>
    </row>
    <row r="167" spans="2:13" ht="15.75" customHeight="1">
      <c r="B167" s="315"/>
      <c r="C167" s="201">
        <v>82</v>
      </c>
      <c r="D167" s="79" t="s">
        <v>456</v>
      </c>
      <c r="E167" s="50">
        <f>'Hazard Assessment'!N404</f>
        <v>0</v>
      </c>
      <c r="F167" s="37"/>
      <c r="G167" s="37"/>
      <c r="H167" s="80" t="str">
        <f t="shared" si="4"/>
        <v>0</v>
      </c>
      <c r="I167" s="50" t="s">
        <v>238</v>
      </c>
      <c r="J167" s="50">
        <f>'Hazard Assessment'!R404</f>
        <v>0</v>
      </c>
      <c r="K167" s="37"/>
      <c r="L167" s="37"/>
      <c r="M167" s="81" t="str">
        <f t="shared" si="5"/>
        <v>0</v>
      </c>
    </row>
    <row r="168" spans="2:13" ht="15.75" customHeight="1">
      <c r="B168" s="315" t="s">
        <v>527</v>
      </c>
      <c r="C168" s="201">
        <v>83</v>
      </c>
      <c r="D168" s="79" t="s">
        <v>457</v>
      </c>
      <c r="E168" s="50">
        <f>'Hazard Assessment'!N409</f>
        <v>0</v>
      </c>
      <c r="F168" s="37"/>
      <c r="G168" s="37"/>
      <c r="H168" s="80" t="str">
        <f t="shared" si="4"/>
        <v>0</v>
      </c>
      <c r="I168" s="50" t="s">
        <v>238</v>
      </c>
      <c r="J168" s="50">
        <f>'Hazard Assessment'!R409</f>
        <v>0</v>
      </c>
      <c r="K168" s="37"/>
      <c r="L168" s="37"/>
      <c r="M168" s="81" t="str">
        <f t="shared" si="5"/>
        <v>0</v>
      </c>
    </row>
    <row r="169" spans="2:13" ht="15.75" customHeight="1">
      <c r="B169" s="315"/>
      <c r="C169" s="201">
        <v>84</v>
      </c>
      <c r="D169" s="79" t="s">
        <v>458</v>
      </c>
      <c r="E169" s="50">
        <f>'Hazard Assessment'!N413</f>
        <v>0</v>
      </c>
      <c r="F169" s="37"/>
      <c r="G169" s="37"/>
      <c r="H169" s="80" t="str">
        <f t="shared" si="4"/>
        <v>0</v>
      </c>
      <c r="I169" s="50" t="s">
        <v>238</v>
      </c>
      <c r="J169" s="50">
        <f>'Hazard Assessment'!R413</f>
        <v>0</v>
      </c>
      <c r="K169" s="37"/>
      <c r="L169" s="37"/>
      <c r="M169" s="81" t="str">
        <f t="shared" si="5"/>
        <v>0</v>
      </c>
    </row>
    <row r="170" spans="2:13" ht="15.75" customHeight="1">
      <c r="B170" s="314" t="s">
        <v>528</v>
      </c>
      <c r="C170" s="201">
        <v>85</v>
      </c>
      <c r="D170" s="79" t="s">
        <v>492</v>
      </c>
      <c r="E170" s="50">
        <f>'Hazard Assessment'!N418</f>
        <v>0</v>
      </c>
      <c r="F170" s="37"/>
      <c r="G170" s="37"/>
      <c r="H170" s="80" t="str">
        <f t="shared" si="4"/>
        <v>0</v>
      </c>
      <c r="I170" s="50" t="s">
        <v>227</v>
      </c>
      <c r="J170" s="50">
        <f>'Hazard Assessment'!R418</f>
        <v>0</v>
      </c>
      <c r="K170" s="37"/>
      <c r="L170" s="37"/>
      <c r="M170" s="81" t="str">
        <f t="shared" si="5"/>
        <v>0</v>
      </c>
    </row>
    <row r="171" spans="2:13" ht="15.75" customHeight="1">
      <c r="B171" s="314"/>
      <c r="C171" s="82"/>
      <c r="D171" s="49"/>
      <c r="E171" s="50">
        <f>'Hazard Assessment'!N419</f>
        <v>0</v>
      </c>
      <c r="F171" s="37"/>
      <c r="G171" s="37"/>
      <c r="H171" s="80" t="str">
        <f t="shared" si="4"/>
        <v>0</v>
      </c>
      <c r="I171" s="50" t="s">
        <v>228</v>
      </c>
      <c r="J171" s="50">
        <f>'Hazard Assessment'!R419</f>
        <v>0</v>
      </c>
      <c r="K171" s="37"/>
      <c r="L171" s="37"/>
      <c r="M171" s="81" t="str">
        <f t="shared" si="5"/>
        <v>0</v>
      </c>
    </row>
    <row r="172" spans="2:13" ht="15.75" customHeight="1">
      <c r="B172" s="314"/>
      <c r="C172" s="82"/>
      <c r="D172" s="49"/>
      <c r="E172" s="50">
        <f>'Hazard Assessment'!N420</f>
        <v>0</v>
      </c>
      <c r="F172" s="37"/>
      <c r="G172" s="37"/>
      <c r="H172" s="80" t="str">
        <f t="shared" si="4"/>
        <v>0</v>
      </c>
      <c r="I172" s="50" t="s">
        <v>229</v>
      </c>
      <c r="J172" s="50">
        <f>'Hazard Assessment'!R420</f>
        <v>0</v>
      </c>
      <c r="K172" s="37"/>
      <c r="L172" s="37"/>
      <c r="M172" s="81" t="str">
        <f t="shared" si="5"/>
        <v>0</v>
      </c>
    </row>
    <row r="173" spans="2:13" ht="15.75" customHeight="1">
      <c r="B173" s="314"/>
      <c r="C173" s="201">
        <v>86</v>
      </c>
      <c r="D173" s="79" t="s">
        <v>459</v>
      </c>
      <c r="E173" s="50">
        <f>'Hazard Assessment'!N422</f>
        <v>0</v>
      </c>
      <c r="F173" s="37"/>
      <c r="G173" s="37"/>
      <c r="H173" s="80" t="str">
        <f t="shared" si="4"/>
        <v>0</v>
      </c>
      <c r="I173" s="50" t="s">
        <v>227</v>
      </c>
      <c r="J173" s="50">
        <f>'Hazard Assessment'!R422</f>
        <v>0</v>
      </c>
      <c r="K173" s="37"/>
      <c r="L173" s="37"/>
      <c r="M173" s="81" t="str">
        <f t="shared" si="5"/>
        <v>0</v>
      </c>
    </row>
    <row r="174" spans="2:13" ht="15.75" customHeight="1">
      <c r="B174" s="314"/>
      <c r="C174" s="82"/>
      <c r="D174" s="49"/>
      <c r="E174" s="50">
        <f>'Hazard Assessment'!N423</f>
        <v>0</v>
      </c>
      <c r="F174" s="37"/>
      <c r="G174" s="37"/>
      <c r="H174" s="80" t="str">
        <f t="shared" si="4"/>
        <v>0</v>
      </c>
      <c r="I174" s="50" t="s">
        <v>228</v>
      </c>
      <c r="J174" s="50">
        <f>'Hazard Assessment'!R423</f>
        <v>0</v>
      </c>
      <c r="K174" s="37"/>
      <c r="L174" s="37"/>
      <c r="M174" s="81" t="str">
        <f t="shared" si="5"/>
        <v>0</v>
      </c>
    </row>
    <row r="175" spans="2:13" ht="15.75" customHeight="1">
      <c r="B175" s="314"/>
      <c r="C175" s="82"/>
      <c r="D175" s="49"/>
      <c r="E175" s="50">
        <f>'Hazard Assessment'!N424</f>
        <v>0</v>
      </c>
      <c r="F175" s="37"/>
      <c r="G175" s="37"/>
      <c r="H175" s="80" t="str">
        <f t="shared" si="4"/>
        <v>0</v>
      </c>
      <c r="I175" s="50" t="s">
        <v>229</v>
      </c>
      <c r="J175" s="50">
        <f>'Hazard Assessment'!R424</f>
        <v>0</v>
      </c>
      <c r="K175" s="37"/>
      <c r="L175" s="37"/>
      <c r="M175" s="81" t="str">
        <f t="shared" si="5"/>
        <v>0</v>
      </c>
    </row>
    <row r="176" spans="2:13" ht="15.75" customHeight="1">
      <c r="B176" s="314"/>
      <c r="C176" s="201">
        <v>87</v>
      </c>
      <c r="D176" s="79" t="s">
        <v>460</v>
      </c>
      <c r="E176" s="50">
        <f>'Hazard Assessment'!N431</f>
        <v>0</v>
      </c>
      <c r="F176" s="37"/>
      <c r="G176" s="37"/>
      <c r="H176" s="80" t="str">
        <f t="shared" si="4"/>
        <v>0</v>
      </c>
      <c r="I176" s="50" t="s">
        <v>238</v>
      </c>
      <c r="J176" s="50">
        <f>'Hazard Assessment'!R431</f>
        <v>0</v>
      </c>
      <c r="K176" s="37"/>
      <c r="L176" s="37"/>
      <c r="M176" s="81" t="str">
        <f t="shared" si="5"/>
        <v>0</v>
      </c>
    </row>
    <row r="177" spans="2:13" ht="15.75" customHeight="1">
      <c r="B177" s="314"/>
      <c r="C177" s="204">
        <v>88</v>
      </c>
      <c r="D177" s="205" t="s">
        <v>461</v>
      </c>
      <c r="E177" s="50">
        <f>'Hazard Assessment'!N435</f>
        <v>0</v>
      </c>
      <c r="F177" s="37"/>
      <c r="G177" s="37"/>
      <c r="H177" s="80" t="str">
        <f t="shared" si="4"/>
        <v>0</v>
      </c>
      <c r="I177" s="50" t="s">
        <v>238</v>
      </c>
      <c r="J177" s="50">
        <f>'Hazard Assessment'!R435</f>
        <v>0</v>
      </c>
      <c r="K177" s="37"/>
      <c r="L177" s="37"/>
      <c r="M177" s="81" t="str">
        <f t="shared" si="5"/>
        <v>0</v>
      </c>
    </row>
    <row r="178" spans="2:13" ht="15.75" customHeight="1">
      <c r="B178" s="314"/>
      <c r="C178" s="204">
        <v>89</v>
      </c>
      <c r="D178" s="205" t="s">
        <v>462</v>
      </c>
      <c r="E178" s="50">
        <f>'Hazard Assessment'!N439</f>
        <v>0</v>
      </c>
      <c r="F178" s="37"/>
      <c r="G178" s="37"/>
      <c r="H178" s="80" t="str">
        <f t="shared" si="4"/>
        <v>0</v>
      </c>
      <c r="I178" s="50" t="s">
        <v>238</v>
      </c>
      <c r="J178" s="50">
        <f>'Hazard Assessment'!R439</f>
        <v>0</v>
      </c>
      <c r="K178" s="37"/>
      <c r="L178" s="37"/>
      <c r="M178" s="81" t="str">
        <f t="shared" si="5"/>
        <v>0</v>
      </c>
    </row>
    <row r="179" spans="2:13" ht="15.75" customHeight="1">
      <c r="B179" s="314" t="s">
        <v>529</v>
      </c>
      <c r="C179" s="204">
        <v>90</v>
      </c>
      <c r="D179" s="205" t="s">
        <v>463</v>
      </c>
      <c r="E179" s="50">
        <f>'Hazard Assessment'!N444</f>
        <v>0</v>
      </c>
      <c r="F179" s="37"/>
      <c r="G179" s="37"/>
      <c r="H179" s="80" t="str">
        <f t="shared" si="4"/>
        <v>0</v>
      </c>
      <c r="I179" s="50" t="s">
        <v>238</v>
      </c>
      <c r="J179" s="50">
        <f>'Hazard Assessment'!R444</f>
        <v>0</v>
      </c>
      <c r="K179" s="37"/>
      <c r="L179" s="37"/>
      <c r="M179" s="81" t="str">
        <f t="shared" si="5"/>
        <v>0</v>
      </c>
    </row>
    <row r="180" spans="2:13" ht="15.75" customHeight="1">
      <c r="B180" s="314"/>
      <c r="C180" s="204">
        <v>91</v>
      </c>
      <c r="D180" s="205" t="s">
        <v>465</v>
      </c>
      <c r="E180" s="50">
        <f>'Hazard Assessment'!N448</f>
        <v>0</v>
      </c>
      <c r="F180" s="37"/>
      <c r="G180" s="37"/>
      <c r="H180" s="80" t="str">
        <f t="shared" si="4"/>
        <v>0</v>
      </c>
      <c r="I180" s="50" t="s">
        <v>238</v>
      </c>
      <c r="J180" s="50">
        <f>'Hazard Assessment'!R448</f>
        <v>0</v>
      </c>
      <c r="K180" s="37"/>
      <c r="L180" s="37"/>
      <c r="M180" s="81" t="str">
        <f t="shared" si="5"/>
        <v>0</v>
      </c>
    </row>
    <row r="181" spans="2:13" ht="15.75" customHeight="1">
      <c r="B181" s="314"/>
      <c r="C181" s="204">
        <v>92</v>
      </c>
      <c r="D181" s="205" t="s">
        <v>466</v>
      </c>
      <c r="E181" s="50">
        <f>'Hazard Assessment'!N452</f>
        <v>0</v>
      </c>
      <c r="F181" s="37"/>
      <c r="G181" s="37"/>
      <c r="H181" s="80" t="str">
        <f t="shared" si="4"/>
        <v>0</v>
      </c>
      <c r="I181" s="50" t="s">
        <v>238</v>
      </c>
      <c r="J181" s="50">
        <f>'Hazard Assessment'!R452</f>
        <v>0</v>
      </c>
      <c r="K181" s="37"/>
      <c r="L181" s="37"/>
      <c r="M181" s="81" t="str">
        <f t="shared" si="5"/>
        <v>0</v>
      </c>
    </row>
    <row r="182" spans="2:13" ht="15.75" customHeight="1">
      <c r="B182" s="314"/>
      <c r="C182" s="204">
        <v>93</v>
      </c>
      <c r="D182" s="205" t="s">
        <v>467</v>
      </c>
      <c r="E182" s="50">
        <f>'Hazard Assessment'!N456</f>
        <v>0</v>
      </c>
      <c r="F182" s="37"/>
      <c r="G182" s="37"/>
      <c r="H182" s="80" t="str">
        <f t="shared" si="4"/>
        <v>0</v>
      </c>
      <c r="I182" s="50" t="s">
        <v>238</v>
      </c>
      <c r="J182" s="50">
        <f>'Hazard Assessment'!R456</f>
        <v>0</v>
      </c>
      <c r="K182" s="37"/>
      <c r="L182" s="37"/>
      <c r="M182" s="81" t="str">
        <f t="shared" si="5"/>
        <v>0</v>
      </c>
    </row>
    <row r="183" spans="2:13" ht="15.75" customHeight="1">
      <c r="B183" s="315" t="s">
        <v>530</v>
      </c>
      <c r="C183" s="204">
        <v>94</v>
      </c>
      <c r="D183" s="205" t="s">
        <v>469</v>
      </c>
      <c r="E183" s="50">
        <f>'Hazard Assessment'!N461</f>
        <v>0</v>
      </c>
      <c r="F183" s="37"/>
      <c r="G183" s="37"/>
      <c r="H183" s="80" t="str">
        <f t="shared" si="4"/>
        <v>0</v>
      </c>
      <c r="I183" s="50" t="s">
        <v>238</v>
      </c>
      <c r="J183" s="50">
        <f>'Hazard Assessment'!R461</f>
        <v>0</v>
      </c>
      <c r="K183" s="37"/>
      <c r="L183" s="37"/>
      <c r="M183" s="81" t="str">
        <f t="shared" si="5"/>
        <v>0</v>
      </c>
    </row>
    <row r="184" spans="2:13" ht="15.75" customHeight="1">
      <c r="B184" s="315"/>
      <c r="C184" s="204">
        <v>95</v>
      </c>
      <c r="D184" s="205" t="s">
        <v>470</v>
      </c>
      <c r="E184" s="50">
        <f>'Hazard Assessment'!N465</f>
        <v>0</v>
      </c>
      <c r="F184" s="37"/>
      <c r="G184" s="37"/>
      <c r="H184" s="80" t="str">
        <f t="shared" si="4"/>
        <v>0</v>
      </c>
      <c r="I184" s="50" t="s">
        <v>238</v>
      </c>
      <c r="J184" s="50">
        <f>'Hazard Assessment'!R465</f>
        <v>0</v>
      </c>
      <c r="K184" s="37"/>
      <c r="L184" s="37"/>
      <c r="M184" s="81" t="str">
        <f t="shared" si="5"/>
        <v>0</v>
      </c>
    </row>
    <row r="185" spans="2:13" ht="15.75" customHeight="1">
      <c r="B185" s="315"/>
      <c r="C185" s="204">
        <v>96</v>
      </c>
      <c r="D185" s="205" t="s">
        <v>471</v>
      </c>
      <c r="E185" s="50">
        <f>'Hazard Assessment'!N469</f>
        <v>0</v>
      </c>
      <c r="F185" s="37"/>
      <c r="G185" s="37"/>
      <c r="H185" s="80" t="str">
        <f t="shared" si="4"/>
        <v>0</v>
      </c>
      <c r="I185" s="50" t="s">
        <v>238</v>
      </c>
      <c r="J185" s="50">
        <f>'Hazard Assessment'!R469</f>
        <v>0</v>
      </c>
      <c r="K185" s="37"/>
      <c r="L185" s="37"/>
      <c r="M185" s="81" t="str">
        <f t="shared" si="5"/>
        <v>0</v>
      </c>
    </row>
    <row r="186" spans="2:13" ht="15.75" customHeight="1">
      <c r="B186" s="315" t="s">
        <v>316</v>
      </c>
      <c r="C186" s="204">
        <v>97</v>
      </c>
      <c r="D186" s="205" t="s">
        <v>472</v>
      </c>
      <c r="E186" s="50">
        <f>'Hazard Assessment'!N474</f>
        <v>0</v>
      </c>
      <c r="F186" s="37"/>
      <c r="G186" s="37"/>
      <c r="H186" s="80" t="str">
        <f t="shared" si="4"/>
        <v>0</v>
      </c>
      <c r="I186" s="50" t="s">
        <v>238</v>
      </c>
      <c r="J186" s="50">
        <f>'Hazard Assessment'!R474</f>
        <v>0</v>
      </c>
      <c r="K186" s="37"/>
      <c r="L186" s="37"/>
      <c r="M186" s="81" t="str">
        <f t="shared" si="5"/>
        <v>0</v>
      </c>
    </row>
    <row r="187" spans="2:13" ht="15.75" customHeight="1">
      <c r="B187" s="315"/>
      <c r="C187" s="204">
        <v>98</v>
      </c>
      <c r="D187" s="205" t="s">
        <v>473</v>
      </c>
      <c r="E187" s="50">
        <f>'Hazard Assessment'!N478</f>
        <v>0</v>
      </c>
      <c r="F187" s="37"/>
      <c r="G187" s="37"/>
      <c r="H187" s="80" t="str">
        <f t="shared" si="4"/>
        <v>0</v>
      </c>
      <c r="I187" s="50" t="s">
        <v>238</v>
      </c>
      <c r="J187" s="50">
        <f>'Hazard Assessment'!R478</f>
        <v>0</v>
      </c>
      <c r="K187" s="37"/>
      <c r="L187" s="37"/>
      <c r="M187" s="81" t="str">
        <f t="shared" si="5"/>
        <v>0</v>
      </c>
    </row>
    <row r="188" spans="2:13" ht="15.75" customHeight="1">
      <c r="B188" s="315"/>
      <c r="C188" s="204">
        <v>99</v>
      </c>
      <c r="D188" s="205" t="s">
        <v>474</v>
      </c>
      <c r="E188" s="50">
        <f>'Hazard Assessment'!N482</f>
        <v>0</v>
      </c>
      <c r="F188" s="37"/>
      <c r="G188" s="37"/>
      <c r="H188" s="80" t="str">
        <f t="shared" si="4"/>
        <v>0</v>
      </c>
      <c r="I188" s="50" t="s">
        <v>238</v>
      </c>
      <c r="J188" s="50">
        <f>'Hazard Assessment'!R482</f>
        <v>0</v>
      </c>
      <c r="K188" s="37"/>
      <c r="L188" s="37"/>
      <c r="M188" s="81" t="str">
        <f t="shared" si="5"/>
        <v>0</v>
      </c>
    </row>
    <row r="189" spans="2:13" ht="15.75" customHeight="1">
      <c r="B189" s="315"/>
      <c r="C189" s="204">
        <v>100</v>
      </c>
      <c r="D189" s="205" t="s">
        <v>475</v>
      </c>
      <c r="E189" s="50">
        <f>'Hazard Assessment'!N486</f>
        <v>0</v>
      </c>
      <c r="F189" s="37"/>
      <c r="G189" s="37"/>
      <c r="H189" s="80" t="str">
        <f t="shared" si="4"/>
        <v>0</v>
      </c>
      <c r="I189" s="50" t="s">
        <v>238</v>
      </c>
      <c r="J189" s="50">
        <f>'Hazard Assessment'!R486</f>
        <v>0</v>
      </c>
      <c r="K189" s="37"/>
      <c r="L189" s="37"/>
      <c r="M189" s="81" t="str">
        <f t="shared" si="5"/>
        <v>0</v>
      </c>
    </row>
    <row r="190" spans="2:13" ht="15.75" customHeight="1">
      <c r="B190" s="315"/>
      <c r="C190" s="204">
        <v>101</v>
      </c>
      <c r="D190" s="205" t="s">
        <v>476</v>
      </c>
      <c r="E190" s="50">
        <f>'Hazard Assessment'!N490</f>
        <v>0</v>
      </c>
      <c r="F190" s="37"/>
      <c r="G190" s="37"/>
      <c r="H190" s="80" t="str">
        <f t="shared" si="4"/>
        <v>0</v>
      </c>
      <c r="I190" s="50" t="s">
        <v>238</v>
      </c>
      <c r="J190" s="50">
        <f>'Hazard Assessment'!R490</f>
        <v>0</v>
      </c>
      <c r="K190" s="37"/>
      <c r="L190" s="37"/>
      <c r="M190" s="81" t="str">
        <f t="shared" si="5"/>
        <v>0</v>
      </c>
    </row>
    <row r="191" spans="2:13" ht="15.75" customHeight="1">
      <c r="B191" s="315"/>
      <c r="C191" s="204">
        <v>102</v>
      </c>
      <c r="D191" s="205" t="s">
        <v>477</v>
      </c>
      <c r="E191" s="50">
        <f>'Hazard Assessment'!N494</f>
        <v>0</v>
      </c>
      <c r="F191" s="37"/>
      <c r="G191" s="37"/>
      <c r="H191" s="80" t="str">
        <f t="shared" si="4"/>
        <v>0</v>
      </c>
      <c r="I191" s="50" t="s">
        <v>238</v>
      </c>
      <c r="J191" s="50">
        <f>'Hazard Assessment'!R494</f>
        <v>0</v>
      </c>
      <c r="K191" s="37"/>
      <c r="L191" s="37"/>
      <c r="M191" s="81" t="str">
        <f t="shared" si="5"/>
        <v>0</v>
      </c>
    </row>
    <row r="192" spans="2:13" ht="15.75" customHeight="1">
      <c r="B192" s="315"/>
      <c r="C192" s="204">
        <v>103</v>
      </c>
      <c r="D192" s="205" t="s">
        <v>478</v>
      </c>
      <c r="E192" s="50">
        <f>'Hazard Assessment'!N498</f>
        <v>0</v>
      </c>
      <c r="F192" s="37"/>
      <c r="G192" s="37"/>
      <c r="H192" s="80" t="str">
        <f t="shared" si="4"/>
        <v>0</v>
      </c>
      <c r="I192" s="50" t="s">
        <v>238</v>
      </c>
      <c r="J192" s="50">
        <f>'Hazard Assessment'!R498</f>
        <v>0</v>
      </c>
      <c r="K192" s="37"/>
      <c r="L192" s="37"/>
      <c r="M192" s="81" t="str">
        <f t="shared" si="5"/>
        <v>0</v>
      </c>
    </row>
    <row r="193" spans="2:23" ht="15.75" customHeight="1">
      <c r="B193" s="315"/>
      <c r="C193" s="204">
        <v>104</v>
      </c>
      <c r="D193" s="205" t="s">
        <v>479</v>
      </c>
      <c r="E193" s="50">
        <f>'Hazard Assessment'!N502</f>
        <v>0</v>
      </c>
      <c r="F193" s="37"/>
      <c r="G193" s="37"/>
      <c r="H193" s="80" t="str">
        <f t="shared" si="4"/>
        <v>0</v>
      </c>
      <c r="I193" s="50" t="s">
        <v>238</v>
      </c>
      <c r="J193" s="50">
        <f>'Hazard Assessment'!R502</f>
        <v>0</v>
      </c>
      <c r="K193" s="37"/>
      <c r="L193" s="37"/>
      <c r="M193" s="81" t="str">
        <f t="shared" si="5"/>
        <v>0</v>
      </c>
    </row>
    <row r="194" spans="2:23" ht="15.75" customHeight="1">
      <c r="B194" s="315"/>
      <c r="C194" s="97">
        <v>105</v>
      </c>
      <c r="D194" s="84" t="s">
        <v>480</v>
      </c>
      <c r="E194" s="50">
        <f>'Hazard Assessment'!N506</f>
        <v>0</v>
      </c>
      <c r="F194" s="37"/>
      <c r="G194" s="37"/>
      <c r="H194" s="80" t="str">
        <f t="shared" si="4"/>
        <v>0</v>
      </c>
      <c r="I194" s="50" t="s">
        <v>238</v>
      </c>
      <c r="J194" s="50">
        <f>'Hazard Assessment'!R506</f>
        <v>0</v>
      </c>
      <c r="K194" s="37"/>
      <c r="L194" s="37"/>
      <c r="M194" s="81" t="str">
        <f t="shared" si="5"/>
        <v>0</v>
      </c>
    </row>
    <row r="195" spans="2:23" ht="15.75" customHeight="1">
      <c r="B195" s="314" t="s">
        <v>531</v>
      </c>
      <c r="C195" s="82">
        <v>106</v>
      </c>
      <c r="D195" s="94" t="s">
        <v>481</v>
      </c>
      <c r="E195" s="50">
        <f>'Hazard Assessment'!N512</f>
        <v>0</v>
      </c>
      <c r="F195" s="37"/>
      <c r="G195" s="37"/>
      <c r="H195" s="80" t="str">
        <f t="shared" si="4"/>
        <v>0</v>
      </c>
      <c r="I195" s="50" t="s">
        <v>227</v>
      </c>
      <c r="J195" s="50">
        <f>'Hazard Assessment'!R512</f>
        <v>0</v>
      </c>
      <c r="K195" s="37"/>
      <c r="L195" s="37"/>
      <c r="M195" s="81" t="str">
        <f t="shared" si="5"/>
        <v>0</v>
      </c>
    </row>
    <row r="196" spans="2:23" ht="15.75" customHeight="1">
      <c r="B196" s="314"/>
      <c r="C196" s="82"/>
      <c r="D196" s="52"/>
      <c r="E196" s="50">
        <f>'Hazard Assessment'!N513</f>
        <v>0</v>
      </c>
      <c r="F196" s="37"/>
      <c r="G196" s="37"/>
      <c r="H196" s="80" t="str">
        <f t="shared" si="4"/>
        <v>0</v>
      </c>
      <c r="I196" s="50" t="s">
        <v>228</v>
      </c>
      <c r="J196" s="50">
        <f>'Hazard Assessment'!R513</f>
        <v>0</v>
      </c>
      <c r="K196" s="37"/>
      <c r="L196" s="37"/>
      <c r="M196" s="81" t="str">
        <f t="shared" si="5"/>
        <v>0</v>
      </c>
    </row>
    <row r="197" spans="2:23" ht="15.75" customHeight="1">
      <c r="B197" s="314"/>
      <c r="C197" s="82"/>
      <c r="D197" s="52"/>
      <c r="E197" s="50">
        <f>'Hazard Assessment'!N514</f>
        <v>0</v>
      </c>
      <c r="F197" s="37"/>
      <c r="G197" s="37"/>
      <c r="H197" s="80" t="str">
        <f t="shared" si="4"/>
        <v>0</v>
      </c>
      <c r="I197" s="50" t="s">
        <v>229</v>
      </c>
      <c r="J197" s="50">
        <f>'Hazard Assessment'!R514</f>
        <v>0</v>
      </c>
      <c r="K197" s="37"/>
      <c r="L197" s="37"/>
      <c r="M197" s="81" t="str">
        <f t="shared" si="5"/>
        <v>0</v>
      </c>
      <c r="O197" s="101"/>
    </row>
    <row r="198" spans="2:23" ht="15.75" customHeight="1">
      <c r="B198" s="314"/>
      <c r="C198" s="201">
        <v>107</v>
      </c>
      <c r="D198" s="79" t="s">
        <v>482</v>
      </c>
      <c r="E198" s="50">
        <f>'Hazard Assessment'!N516</f>
        <v>0</v>
      </c>
      <c r="F198" s="37"/>
      <c r="G198" s="37"/>
      <c r="H198" s="80" t="str">
        <f t="shared" si="4"/>
        <v>0</v>
      </c>
      <c r="I198" s="50" t="s">
        <v>227</v>
      </c>
      <c r="J198" s="50">
        <f>'Hazard Assessment'!R516</f>
        <v>0</v>
      </c>
      <c r="K198" s="37"/>
      <c r="L198" s="37"/>
      <c r="M198" s="81" t="str">
        <f t="shared" si="5"/>
        <v>0</v>
      </c>
      <c r="O198" s="101"/>
    </row>
    <row r="199" spans="2:23" ht="15.75" customHeight="1">
      <c r="B199" s="314"/>
      <c r="C199" s="82"/>
      <c r="D199" s="52"/>
      <c r="E199" s="50">
        <f>'Hazard Assessment'!N517</f>
        <v>0</v>
      </c>
      <c r="F199" s="37"/>
      <c r="G199" s="37"/>
      <c r="H199" s="80" t="str">
        <f t="shared" si="4"/>
        <v>0</v>
      </c>
      <c r="I199" s="50" t="s">
        <v>228</v>
      </c>
      <c r="J199" s="50">
        <f>'Hazard Assessment'!R517</f>
        <v>0</v>
      </c>
      <c r="K199" s="37"/>
      <c r="L199" s="37"/>
      <c r="M199" s="81" t="str">
        <f t="shared" si="5"/>
        <v>0</v>
      </c>
      <c r="O199" s="101"/>
    </row>
    <row r="200" spans="2:23" ht="15.75" customHeight="1">
      <c r="B200" s="314"/>
      <c r="C200" s="83"/>
      <c r="D200" s="84"/>
      <c r="E200" s="50">
        <f>'Hazard Assessment'!N518</f>
        <v>0</v>
      </c>
      <c r="F200" s="37"/>
      <c r="G200" s="37"/>
      <c r="H200" s="80" t="str">
        <f t="shared" si="4"/>
        <v>0</v>
      </c>
      <c r="I200" s="50" t="s">
        <v>229</v>
      </c>
      <c r="J200" s="50">
        <f>'Hazard Assessment'!R518</f>
        <v>0</v>
      </c>
      <c r="K200" s="37"/>
      <c r="L200" s="37"/>
      <c r="M200" s="81" t="str">
        <f t="shared" si="5"/>
        <v>0</v>
      </c>
      <c r="O200" s="101"/>
    </row>
    <row r="201" spans="2:23" s="85" customFormat="1" ht="15.75" customHeight="1">
      <c r="B201" s="315" t="s">
        <v>532</v>
      </c>
      <c r="C201" s="82">
        <v>108</v>
      </c>
      <c r="D201" s="49" t="s">
        <v>483</v>
      </c>
      <c r="E201" s="50">
        <f>'Hazard Assessment'!N521</f>
        <v>0</v>
      </c>
      <c r="F201" s="37"/>
      <c r="G201" s="37"/>
      <c r="H201" s="80" t="str">
        <f t="shared" si="4"/>
        <v>0</v>
      </c>
      <c r="I201" s="50" t="s">
        <v>227</v>
      </c>
      <c r="J201" s="50">
        <f>'Hazard Assessment'!R521</f>
        <v>0</v>
      </c>
      <c r="K201" s="37"/>
      <c r="L201" s="37"/>
      <c r="M201" s="81" t="str">
        <f t="shared" si="5"/>
        <v>0</v>
      </c>
      <c r="N201" s="66"/>
      <c r="O201" s="101"/>
      <c r="P201" s="101"/>
      <c r="Q201" s="101"/>
      <c r="R201" s="101"/>
      <c r="S201" s="101"/>
      <c r="T201" s="101"/>
      <c r="U201" s="101"/>
      <c r="V201" s="101"/>
      <c r="W201" s="101"/>
    </row>
    <row r="202" spans="2:23" ht="15.75" customHeight="1">
      <c r="B202" s="315"/>
      <c r="C202" s="82"/>
      <c r="D202" s="52"/>
      <c r="E202" s="50">
        <f>'Hazard Assessment'!N522</f>
        <v>0</v>
      </c>
      <c r="F202" s="37"/>
      <c r="G202" s="37"/>
      <c r="H202" s="80" t="str">
        <f t="shared" si="4"/>
        <v>0</v>
      </c>
      <c r="I202" s="50" t="s">
        <v>228</v>
      </c>
      <c r="J202" s="50">
        <f>'Hazard Assessment'!R522</f>
        <v>0</v>
      </c>
      <c r="K202" s="37"/>
      <c r="L202" s="37"/>
      <c r="M202" s="81" t="str">
        <f t="shared" si="5"/>
        <v>0</v>
      </c>
      <c r="O202" s="101"/>
    </row>
    <row r="203" spans="2:23" ht="15.75" customHeight="1">
      <c r="B203" s="315"/>
      <c r="C203" s="82"/>
      <c r="D203" s="82"/>
      <c r="E203" s="50">
        <f>'Hazard Assessment'!N523</f>
        <v>0</v>
      </c>
      <c r="F203" s="37"/>
      <c r="G203" s="37"/>
      <c r="H203" s="80" t="str">
        <f t="shared" si="4"/>
        <v>0</v>
      </c>
      <c r="I203" s="50" t="s">
        <v>229</v>
      </c>
      <c r="J203" s="50">
        <f>'Hazard Assessment'!R523</f>
        <v>0</v>
      </c>
      <c r="K203" s="37"/>
      <c r="L203" s="37"/>
      <c r="M203" s="81" t="str">
        <f t="shared" si="5"/>
        <v>0</v>
      </c>
      <c r="O203" s="101"/>
    </row>
    <row r="204" spans="2:23" ht="15.75" customHeight="1">
      <c r="B204" s="315"/>
      <c r="C204" s="201">
        <v>109</v>
      </c>
      <c r="D204" s="79" t="s">
        <v>485</v>
      </c>
      <c r="E204" s="50">
        <f>'Hazard Assessment'!N525</f>
        <v>0</v>
      </c>
      <c r="F204" s="37"/>
      <c r="G204" s="37"/>
      <c r="H204" s="80" t="str">
        <f t="shared" si="4"/>
        <v>0</v>
      </c>
      <c r="I204" s="50" t="s">
        <v>227</v>
      </c>
      <c r="J204" s="50">
        <f>'Hazard Assessment'!R525</f>
        <v>0</v>
      </c>
      <c r="K204" s="37"/>
      <c r="L204" s="37"/>
      <c r="M204" s="81" t="str">
        <f t="shared" si="5"/>
        <v>0</v>
      </c>
      <c r="O204" s="101"/>
    </row>
    <row r="205" spans="2:23" ht="15.75" customHeight="1">
      <c r="B205" s="315"/>
      <c r="C205" s="82"/>
      <c r="D205" s="85"/>
      <c r="E205" s="50">
        <f>'Hazard Assessment'!N526</f>
        <v>0</v>
      </c>
      <c r="F205" s="37"/>
      <c r="G205" s="37"/>
      <c r="H205" s="80" t="str">
        <f t="shared" ref="H205:H239" si="6">IF(AND(F205&gt;0,AND(F205&lt;6,AND(G205&gt;0,G205&lt;6))),INDEX($S$45:$W$49,F205,G205),"0")</f>
        <v>0</v>
      </c>
      <c r="I205" s="50" t="s">
        <v>228</v>
      </c>
      <c r="J205" s="50">
        <f>'Hazard Assessment'!R526</f>
        <v>0</v>
      </c>
      <c r="K205" s="37"/>
      <c r="L205" s="37"/>
      <c r="M205" s="81" t="str">
        <f t="shared" ref="M205:M239" si="7">IF(AND(K205&gt;0,AND(K205&lt;6,AND(L205&gt;0,L205&lt;6))),INDEX($S$45:$W$49,K205,L205),"0")</f>
        <v>0</v>
      </c>
    </row>
    <row r="206" spans="2:23" ht="15.75" customHeight="1">
      <c r="B206" s="315"/>
      <c r="C206" s="82"/>
      <c r="D206" s="49"/>
      <c r="E206" s="50">
        <f>'Hazard Assessment'!N527</f>
        <v>0</v>
      </c>
      <c r="F206" s="37"/>
      <c r="G206" s="37"/>
      <c r="H206" s="80" t="str">
        <f t="shared" si="6"/>
        <v>0</v>
      </c>
      <c r="I206" s="50" t="s">
        <v>229</v>
      </c>
      <c r="J206" s="50">
        <f>'Hazard Assessment'!R527</f>
        <v>0</v>
      </c>
      <c r="K206" s="37"/>
      <c r="L206" s="37"/>
      <c r="M206" s="81" t="str">
        <f t="shared" si="7"/>
        <v>0</v>
      </c>
    </row>
    <row r="207" spans="2:23" ht="15.75" customHeight="1">
      <c r="B207" s="315"/>
      <c r="C207" s="201">
        <v>110</v>
      </c>
      <c r="D207" s="79" t="s">
        <v>484</v>
      </c>
      <c r="E207" s="50">
        <f>'Hazard Assessment'!N530</f>
        <v>0</v>
      </c>
      <c r="F207" s="37"/>
      <c r="G207" s="37"/>
      <c r="H207" s="80" t="str">
        <f t="shared" si="6"/>
        <v>0</v>
      </c>
      <c r="I207" s="50" t="s">
        <v>238</v>
      </c>
      <c r="J207" s="50">
        <f>'Hazard Assessment'!R530</f>
        <v>0</v>
      </c>
      <c r="K207" s="37"/>
      <c r="L207" s="37"/>
      <c r="M207" s="81" t="str">
        <f t="shared" si="7"/>
        <v>0</v>
      </c>
    </row>
    <row r="208" spans="2:23" ht="15.75" customHeight="1">
      <c r="B208" s="315"/>
      <c r="C208" s="201">
        <v>111</v>
      </c>
      <c r="D208" s="79" t="s">
        <v>486</v>
      </c>
      <c r="E208" s="50">
        <f>'Hazard Assessment'!N534</f>
        <v>0</v>
      </c>
      <c r="F208" s="37"/>
      <c r="G208" s="37"/>
      <c r="H208" s="80" t="str">
        <f t="shared" si="6"/>
        <v>0</v>
      </c>
      <c r="I208" s="50" t="s">
        <v>238</v>
      </c>
      <c r="J208" s="50">
        <f>'Hazard Assessment'!R530</f>
        <v>0</v>
      </c>
      <c r="K208" s="37"/>
      <c r="L208" s="37"/>
      <c r="M208" s="81" t="str">
        <f t="shared" si="7"/>
        <v>0</v>
      </c>
    </row>
    <row r="209" spans="2:13" ht="15.75" customHeight="1">
      <c r="B209" s="314" t="s">
        <v>533</v>
      </c>
      <c r="C209" s="201">
        <v>112</v>
      </c>
      <c r="D209" s="79" t="s">
        <v>487</v>
      </c>
      <c r="E209" s="50">
        <f>'Hazard Assessment'!N539</f>
        <v>0</v>
      </c>
      <c r="F209" s="37"/>
      <c r="G209" s="37"/>
      <c r="H209" s="80" t="str">
        <f t="shared" si="6"/>
        <v>0</v>
      </c>
      <c r="I209" s="50" t="s">
        <v>238</v>
      </c>
      <c r="J209" s="50">
        <f>'Hazard Assessment'!R539</f>
        <v>0</v>
      </c>
      <c r="K209" s="37"/>
      <c r="L209" s="37"/>
      <c r="M209" s="81" t="str">
        <f t="shared" si="7"/>
        <v>0</v>
      </c>
    </row>
    <row r="210" spans="2:13" ht="15.75" customHeight="1">
      <c r="B210" s="314"/>
      <c r="C210" s="201">
        <v>113</v>
      </c>
      <c r="D210" s="79" t="s">
        <v>488</v>
      </c>
      <c r="E210" s="50">
        <f>'Hazard Assessment'!N543</f>
        <v>0</v>
      </c>
      <c r="F210" s="37"/>
      <c r="G210" s="37"/>
      <c r="H210" s="80" t="str">
        <f t="shared" si="6"/>
        <v>0</v>
      </c>
      <c r="I210" s="50" t="s">
        <v>238</v>
      </c>
      <c r="J210" s="50">
        <f>'Hazard Assessment'!R543</f>
        <v>0</v>
      </c>
      <c r="K210" s="37"/>
      <c r="L210" s="37"/>
      <c r="M210" s="81" t="str">
        <f t="shared" si="7"/>
        <v>0</v>
      </c>
    </row>
    <row r="211" spans="2:13" ht="15.75" customHeight="1">
      <c r="B211" s="314"/>
      <c r="C211" s="201">
        <v>114</v>
      </c>
      <c r="D211" s="79" t="s">
        <v>489</v>
      </c>
      <c r="E211" s="50">
        <f>'Hazard Assessment'!N547</f>
        <v>0</v>
      </c>
      <c r="F211" s="37"/>
      <c r="G211" s="37"/>
      <c r="H211" s="80" t="str">
        <f t="shared" si="6"/>
        <v>0</v>
      </c>
      <c r="I211" s="50" t="s">
        <v>238</v>
      </c>
      <c r="J211" s="50">
        <f>'Hazard Assessment'!R547</f>
        <v>0</v>
      </c>
      <c r="K211" s="37"/>
      <c r="L211" s="37"/>
      <c r="M211" s="81" t="str">
        <f t="shared" si="7"/>
        <v>0</v>
      </c>
    </row>
    <row r="212" spans="2:13" ht="15.75" customHeight="1">
      <c r="B212" s="314"/>
      <c r="C212" s="201">
        <v>115</v>
      </c>
      <c r="D212" s="79" t="s">
        <v>490</v>
      </c>
      <c r="E212" s="50">
        <f>'Hazard Assessment'!N551</f>
        <v>0</v>
      </c>
      <c r="F212" s="37"/>
      <c r="G212" s="37"/>
      <c r="H212" s="80" t="str">
        <f t="shared" si="6"/>
        <v>0</v>
      </c>
      <c r="I212" s="50" t="s">
        <v>238</v>
      </c>
      <c r="J212" s="50">
        <f>'Hazard Assessment'!R551</f>
        <v>0</v>
      </c>
      <c r="K212" s="37"/>
      <c r="L212" s="37"/>
      <c r="M212" s="81" t="str">
        <f t="shared" si="7"/>
        <v>0</v>
      </c>
    </row>
    <row r="213" spans="2:13" ht="15.75" customHeight="1">
      <c r="B213" s="315" t="s">
        <v>534</v>
      </c>
      <c r="C213" s="201">
        <v>116</v>
      </c>
      <c r="D213" s="79" t="s">
        <v>491</v>
      </c>
      <c r="E213" s="50">
        <f>'Hazard Assessment'!N556</f>
        <v>0</v>
      </c>
      <c r="F213" s="37"/>
      <c r="G213" s="37"/>
      <c r="H213" s="80" t="str">
        <f t="shared" si="6"/>
        <v>0</v>
      </c>
      <c r="I213" s="50" t="s">
        <v>238</v>
      </c>
      <c r="J213" s="50">
        <f>'Hazard Assessment'!R556</f>
        <v>0</v>
      </c>
      <c r="K213" s="37"/>
      <c r="L213" s="37"/>
      <c r="M213" s="81" t="str">
        <f t="shared" si="7"/>
        <v>0</v>
      </c>
    </row>
    <row r="214" spans="2:13" ht="15.75" customHeight="1">
      <c r="B214" s="315"/>
      <c r="C214" s="201">
        <v>117</v>
      </c>
      <c r="D214" s="79" t="s">
        <v>595</v>
      </c>
      <c r="E214" s="50">
        <f>'Hazard Assessment'!N565</f>
        <v>0</v>
      </c>
      <c r="F214" s="37"/>
      <c r="G214" s="37"/>
      <c r="H214" s="80" t="str">
        <f t="shared" si="6"/>
        <v>0</v>
      </c>
      <c r="I214" s="50" t="s">
        <v>238</v>
      </c>
      <c r="J214" s="50">
        <f>'Hazard Assessment'!R565</f>
        <v>0</v>
      </c>
      <c r="K214" s="37"/>
      <c r="L214" s="37"/>
      <c r="M214" s="81" t="str">
        <f t="shared" si="7"/>
        <v>0</v>
      </c>
    </row>
    <row r="215" spans="2:13" ht="15.75" customHeight="1">
      <c r="B215" s="314" t="s">
        <v>535</v>
      </c>
      <c r="C215" s="201">
        <v>118</v>
      </c>
      <c r="D215" s="79" t="s">
        <v>493</v>
      </c>
      <c r="E215" s="50">
        <f>'Hazard Assessment'!N573</f>
        <v>0</v>
      </c>
      <c r="F215" s="37"/>
      <c r="G215" s="37"/>
      <c r="H215" s="80" t="str">
        <f t="shared" si="6"/>
        <v>0</v>
      </c>
      <c r="I215" s="50" t="s">
        <v>238</v>
      </c>
      <c r="J215" s="50">
        <f>'Hazard Assessment'!R573</f>
        <v>0</v>
      </c>
      <c r="K215" s="37"/>
      <c r="L215" s="37"/>
      <c r="M215" s="81" t="str">
        <f t="shared" si="7"/>
        <v>0</v>
      </c>
    </row>
    <row r="216" spans="2:13" ht="15.75" customHeight="1">
      <c r="B216" s="314"/>
      <c r="C216" s="201">
        <v>119</v>
      </c>
      <c r="D216" s="79" t="s">
        <v>494</v>
      </c>
      <c r="E216" s="50">
        <f>'Hazard Assessment'!N577</f>
        <v>0</v>
      </c>
      <c r="F216" s="37"/>
      <c r="G216" s="37"/>
      <c r="H216" s="80" t="str">
        <f t="shared" si="6"/>
        <v>0</v>
      </c>
      <c r="I216" s="50" t="s">
        <v>238</v>
      </c>
      <c r="J216" s="50">
        <f>'Hazard Assessment'!R577</f>
        <v>0</v>
      </c>
      <c r="K216" s="37"/>
      <c r="L216" s="37"/>
      <c r="M216" s="81" t="str">
        <f t="shared" si="7"/>
        <v>0</v>
      </c>
    </row>
    <row r="217" spans="2:13" ht="15.75" customHeight="1">
      <c r="B217" s="314"/>
      <c r="C217" s="201">
        <v>120</v>
      </c>
      <c r="D217" s="79" t="s">
        <v>495</v>
      </c>
      <c r="E217" s="50">
        <f>'Hazard Assessment'!N581</f>
        <v>0</v>
      </c>
      <c r="F217" s="37"/>
      <c r="G217" s="37"/>
      <c r="H217" s="80" t="str">
        <f t="shared" si="6"/>
        <v>0</v>
      </c>
      <c r="I217" s="50" t="s">
        <v>238</v>
      </c>
      <c r="J217" s="50">
        <f>'Hazard Assessment'!R581</f>
        <v>0</v>
      </c>
      <c r="K217" s="37"/>
      <c r="L217" s="37"/>
      <c r="M217" s="81" t="str">
        <f t="shared" si="7"/>
        <v>0</v>
      </c>
    </row>
    <row r="218" spans="2:13" ht="15.75" customHeight="1">
      <c r="B218" s="314"/>
      <c r="C218" s="201">
        <v>121</v>
      </c>
      <c r="D218" s="79" t="s">
        <v>496</v>
      </c>
      <c r="E218" s="50">
        <f>'Hazard Assessment'!N585</f>
        <v>0</v>
      </c>
      <c r="F218" s="37"/>
      <c r="G218" s="37"/>
      <c r="H218" s="80" t="str">
        <f t="shared" si="6"/>
        <v>0</v>
      </c>
      <c r="I218" s="50" t="s">
        <v>238</v>
      </c>
      <c r="J218" s="50">
        <f>'Hazard Assessment'!R585</f>
        <v>0</v>
      </c>
      <c r="K218" s="37"/>
      <c r="L218" s="37"/>
      <c r="M218" s="81" t="str">
        <f t="shared" si="7"/>
        <v>0</v>
      </c>
    </row>
    <row r="219" spans="2:13" ht="15.75" customHeight="1">
      <c r="B219" s="315" t="s">
        <v>536</v>
      </c>
      <c r="C219" s="201">
        <v>122</v>
      </c>
      <c r="D219" s="79" t="s">
        <v>497</v>
      </c>
      <c r="E219" s="50">
        <f>'Hazard Assessment'!N590</f>
        <v>0</v>
      </c>
      <c r="F219" s="37"/>
      <c r="G219" s="37"/>
      <c r="H219" s="80" t="str">
        <f t="shared" si="6"/>
        <v>0</v>
      </c>
      <c r="I219" s="50" t="s">
        <v>238</v>
      </c>
      <c r="J219" s="50">
        <f>'Hazard Assessment'!R590</f>
        <v>0</v>
      </c>
      <c r="K219" s="37"/>
      <c r="L219" s="37"/>
      <c r="M219" s="81" t="str">
        <f t="shared" si="7"/>
        <v>0</v>
      </c>
    </row>
    <row r="220" spans="2:13" ht="15.75" customHeight="1">
      <c r="B220" s="315"/>
      <c r="C220" s="201">
        <v>123</v>
      </c>
      <c r="D220" s="79" t="s">
        <v>498</v>
      </c>
      <c r="E220" s="50">
        <f>'Hazard Assessment'!N594</f>
        <v>0</v>
      </c>
      <c r="F220" s="37"/>
      <c r="G220" s="37"/>
      <c r="H220" s="80" t="str">
        <f t="shared" si="6"/>
        <v>0</v>
      </c>
      <c r="I220" s="50" t="s">
        <v>238</v>
      </c>
      <c r="J220" s="50">
        <f>'Hazard Assessment'!R594</f>
        <v>0</v>
      </c>
      <c r="K220" s="37"/>
      <c r="L220" s="37"/>
      <c r="M220" s="81" t="str">
        <f t="shared" si="7"/>
        <v>0</v>
      </c>
    </row>
    <row r="221" spans="2:13" ht="15.75" customHeight="1">
      <c r="B221" s="315"/>
      <c r="C221" s="201">
        <v>124</v>
      </c>
      <c r="D221" s="79" t="s">
        <v>499</v>
      </c>
      <c r="E221" s="50">
        <f>'Hazard Assessment'!N601</f>
        <v>0</v>
      </c>
      <c r="F221" s="37"/>
      <c r="G221" s="37"/>
      <c r="H221" s="80" t="str">
        <f t="shared" si="6"/>
        <v>0</v>
      </c>
      <c r="I221" s="50" t="s">
        <v>238</v>
      </c>
      <c r="J221" s="50">
        <f>'Hazard Assessment'!R601</f>
        <v>0</v>
      </c>
      <c r="K221" s="37"/>
      <c r="L221" s="37"/>
      <c r="M221" s="81" t="str">
        <f t="shared" si="7"/>
        <v>0</v>
      </c>
    </row>
    <row r="222" spans="2:13" ht="15.75" customHeight="1">
      <c r="B222" s="315"/>
      <c r="C222" s="201">
        <v>125</v>
      </c>
      <c r="D222" s="79" t="s">
        <v>500</v>
      </c>
      <c r="E222" s="50">
        <f>'Hazard Assessment'!N605</f>
        <v>0</v>
      </c>
      <c r="F222" s="37"/>
      <c r="G222" s="37"/>
      <c r="H222" s="80" t="str">
        <f t="shared" si="6"/>
        <v>0</v>
      </c>
      <c r="I222" s="50" t="s">
        <v>238</v>
      </c>
      <c r="J222" s="50">
        <f>'Hazard Assessment'!R605</f>
        <v>0</v>
      </c>
      <c r="K222" s="37"/>
      <c r="L222" s="37"/>
      <c r="M222" s="81" t="str">
        <f t="shared" si="7"/>
        <v>0</v>
      </c>
    </row>
    <row r="223" spans="2:13" ht="15.75" customHeight="1">
      <c r="B223" s="315"/>
      <c r="C223" s="201">
        <v>126</v>
      </c>
      <c r="D223" s="79" t="s">
        <v>501</v>
      </c>
      <c r="E223" s="50">
        <f>'Hazard Assessment'!N609</f>
        <v>0</v>
      </c>
      <c r="F223" s="37"/>
      <c r="G223" s="37"/>
      <c r="H223" s="80" t="str">
        <f t="shared" si="6"/>
        <v>0</v>
      </c>
      <c r="I223" s="50" t="s">
        <v>238</v>
      </c>
      <c r="J223" s="50">
        <f>'Hazard Assessment'!R609</f>
        <v>0</v>
      </c>
      <c r="K223" s="37"/>
      <c r="L223" s="37"/>
      <c r="M223" s="81" t="str">
        <f t="shared" si="7"/>
        <v>0</v>
      </c>
    </row>
    <row r="224" spans="2:13" ht="15.75" customHeight="1">
      <c r="B224" s="315" t="s">
        <v>537</v>
      </c>
      <c r="C224" s="201">
        <v>127</v>
      </c>
      <c r="D224" s="79" t="s">
        <v>502</v>
      </c>
      <c r="E224" s="50">
        <f>'Hazard Assessment'!N614</f>
        <v>0</v>
      </c>
      <c r="F224" s="37"/>
      <c r="G224" s="37"/>
      <c r="H224" s="80" t="str">
        <f t="shared" si="6"/>
        <v>0</v>
      </c>
      <c r="I224" s="50" t="s">
        <v>238</v>
      </c>
      <c r="J224" s="50">
        <f>'Hazard Assessment'!R614</f>
        <v>0</v>
      </c>
      <c r="K224" s="37"/>
      <c r="L224" s="37"/>
      <c r="M224" s="81" t="str">
        <f t="shared" si="7"/>
        <v>0</v>
      </c>
    </row>
    <row r="225" spans="2:13" ht="15.75" customHeight="1">
      <c r="B225" s="315"/>
      <c r="C225" s="201">
        <v>128</v>
      </c>
      <c r="D225" s="79" t="s">
        <v>504</v>
      </c>
      <c r="E225" s="50">
        <f>'Hazard Assessment'!N618</f>
        <v>0</v>
      </c>
      <c r="F225" s="37"/>
      <c r="G225" s="37"/>
      <c r="H225" s="80" t="str">
        <f t="shared" si="6"/>
        <v>0</v>
      </c>
      <c r="I225" s="50" t="s">
        <v>238</v>
      </c>
      <c r="J225" s="50">
        <f>'Hazard Assessment'!R618</f>
        <v>0</v>
      </c>
      <c r="K225" s="37"/>
      <c r="L225" s="37"/>
      <c r="M225" s="81" t="str">
        <f t="shared" si="7"/>
        <v>0</v>
      </c>
    </row>
    <row r="226" spans="2:13" ht="15.75" customHeight="1">
      <c r="B226" s="315"/>
      <c r="C226" s="201">
        <v>129</v>
      </c>
      <c r="D226" s="79" t="s">
        <v>505</v>
      </c>
      <c r="E226" s="50">
        <f>'Hazard Assessment'!N622</f>
        <v>0</v>
      </c>
      <c r="F226" s="37"/>
      <c r="G226" s="37"/>
      <c r="H226" s="80" t="str">
        <f t="shared" si="6"/>
        <v>0</v>
      </c>
      <c r="I226" s="50" t="s">
        <v>238</v>
      </c>
      <c r="J226" s="50">
        <f>'Hazard Assessment'!R622</f>
        <v>0</v>
      </c>
      <c r="K226" s="37"/>
      <c r="L226" s="37"/>
      <c r="M226" s="81" t="str">
        <f t="shared" si="7"/>
        <v>0</v>
      </c>
    </row>
    <row r="227" spans="2:13" ht="15.75" customHeight="1">
      <c r="B227" s="315"/>
      <c r="C227" s="201">
        <v>130</v>
      </c>
      <c r="D227" s="79" t="s">
        <v>596</v>
      </c>
      <c r="E227" s="50">
        <f>'Hazard Assessment'!N626</f>
        <v>0</v>
      </c>
      <c r="F227" s="37"/>
      <c r="G227" s="37"/>
      <c r="H227" s="80" t="str">
        <f t="shared" si="6"/>
        <v>0</v>
      </c>
      <c r="I227" s="50" t="s">
        <v>238</v>
      </c>
      <c r="J227" s="50">
        <f>'Hazard Assessment'!R626</f>
        <v>0</v>
      </c>
      <c r="K227" s="37"/>
      <c r="L227" s="37"/>
      <c r="M227" s="81" t="str">
        <f t="shared" si="7"/>
        <v>0</v>
      </c>
    </row>
    <row r="228" spans="2:13" ht="15.75" customHeight="1">
      <c r="B228" s="315" t="s">
        <v>538</v>
      </c>
      <c r="C228" s="201">
        <v>131</v>
      </c>
      <c r="D228" s="79" t="s">
        <v>506</v>
      </c>
      <c r="E228" s="50">
        <f>'Hazard Assessment'!N631</f>
        <v>0</v>
      </c>
      <c r="F228" s="37"/>
      <c r="G228" s="37"/>
      <c r="H228" s="80" t="str">
        <f t="shared" si="6"/>
        <v>0</v>
      </c>
      <c r="I228" s="50" t="s">
        <v>238</v>
      </c>
      <c r="J228" s="50">
        <f>'Hazard Assessment'!R631</f>
        <v>0</v>
      </c>
      <c r="K228" s="37"/>
      <c r="L228" s="37"/>
      <c r="M228" s="81" t="str">
        <f t="shared" si="7"/>
        <v>0</v>
      </c>
    </row>
    <row r="229" spans="2:13" ht="15.75" customHeight="1">
      <c r="B229" s="315"/>
      <c r="C229" s="201">
        <v>132</v>
      </c>
      <c r="D229" s="79" t="s">
        <v>507</v>
      </c>
      <c r="E229" s="50">
        <f>'Hazard Assessment'!N635</f>
        <v>0</v>
      </c>
      <c r="F229" s="37"/>
      <c r="G229" s="37"/>
      <c r="H229" s="80" t="str">
        <f t="shared" si="6"/>
        <v>0</v>
      </c>
      <c r="I229" s="50" t="s">
        <v>238</v>
      </c>
      <c r="J229" s="50">
        <f>'Hazard Assessment'!R635</f>
        <v>0</v>
      </c>
      <c r="K229" s="37"/>
      <c r="L229" s="37"/>
      <c r="M229" s="81" t="str">
        <f t="shared" si="7"/>
        <v>0</v>
      </c>
    </row>
    <row r="230" spans="2:13" ht="15.75" customHeight="1">
      <c r="B230" s="314" t="s">
        <v>40</v>
      </c>
      <c r="C230" s="201">
        <v>133</v>
      </c>
      <c r="D230" s="79" t="s">
        <v>508</v>
      </c>
      <c r="E230" s="50">
        <f>'Hazard Assessment'!N643</f>
        <v>0</v>
      </c>
      <c r="F230" s="37"/>
      <c r="G230" s="37"/>
      <c r="H230" s="80" t="str">
        <f t="shared" si="6"/>
        <v>0</v>
      </c>
      <c r="I230" s="50" t="s">
        <v>238</v>
      </c>
      <c r="J230" s="50">
        <f>'Hazard Assessment'!R643</f>
        <v>0</v>
      </c>
      <c r="K230" s="37"/>
      <c r="L230" s="37"/>
      <c r="M230" s="81" t="str">
        <f t="shared" si="7"/>
        <v>0</v>
      </c>
    </row>
    <row r="231" spans="2:13" ht="15.75" customHeight="1">
      <c r="B231" s="314"/>
      <c r="C231" s="201">
        <v>134</v>
      </c>
      <c r="D231" s="79" t="s">
        <v>509</v>
      </c>
      <c r="E231" s="50">
        <f>'Hazard Assessment'!N647</f>
        <v>0</v>
      </c>
      <c r="F231" s="37"/>
      <c r="G231" s="37"/>
      <c r="H231" s="80" t="str">
        <f t="shared" si="6"/>
        <v>0</v>
      </c>
      <c r="I231" s="50" t="s">
        <v>238</v>
      </c>
      <c r="J231" s="50">
        <f>'Hazard Assessment'!R647</f>
        <v>0</v>
      </c>
      <c r="K231" s="37"/>
      <c r="L231" s="37"/>
      <c r="M231" s="81" t="str">
        <f t="shared" si="7"/>
        <v>0</v>
      </c>
    </row>
    <row r="232" spans="2:13" ht="15.75" customHeight="1">
      <c r="B232" s="314"/>
      <c r="C232" s="201">
        <v>135</v>
      </c>
      <c r="D232" s="79" t="s">
        <v>510</v>
      </c>
      <c r="E232" s="50">
        <f>'Hazard Assessment'!N652</f>
        <v>0</v>
      </c>
      <c r="F232" s="37"/>
      <c r="G232" s="37"/>
      <c r="H232" s="80" t="str">
        <f t="shared" si="6"/>
        <v>0</v>
      </c>
      <c r="I232" s="50" t="s">
        <v>238</v>
      </c>
      <c r="J232" s="50">
        <f>'Hazard Assessment'!R652</f>
        <v>0</v>
      </c>
      <c r="K232" s="37"/>
      <c r="L232" s="37"/>
      <c r="M232" s="81" t="str">
        <f t="shared" si="7"/>
        <v>0</v>
      </c>
    </row>
    <row r="233" spans="2:13" ht="15.75" customHeight="1">
      <c r="B233" s="314"/>
      <c r="C233" s="201">
        <v>136</v>
      </c>
      <c r="D233" s="79" t="s">
        <v>512</v>
      </c>
      <c r="E233" s="50">
        <f>'Hazard Assessment'!N656</f>
        <v>0</v>
      </c>
      <c r="F233" s="37"/>
      <c r="G233" s="37"/>
      <c r="H233" s="80" t="str">
        <f t="shared" si="6"/>
        <v>0</v>
      </c>
      <c r="I233" s="50" t="s">
        <v>238</v>
      </c>
      <c r="J233" s="50">
        <f>'Hazard Assessment'!R656</f>
        <v>0</v>
      </c>
      <c r="K233" s="37"/>
      <c r="L233" s="37"/>
      <c r="M233" s="81" t="str">
        <f t="shared" si="7"/>
        <v>0</v>
      </c>
    </row>
    <row r="234" spans="2:13" ht="15.75" customHeight="1">
      <c r="B234" s="314"/>
      <c r="C234" s="201">
        <v>137</v>
      </c>
      <c r="D234" s="79" t="s">
        <v>513</v>
      </c>
      <c r="E234" s="50">
        <f>'Hazard Assessment'!N660</f>
        <v>0</v>
      </c>
      <c r="F234" s="37"/>
      <c r="G234" s="37"/>
      <c r="H234" s="80" t="str">
        <f t="shared" si="6"/>
        <v>0</v>
      </c>
      <c r="I234" s="50" t="s">
        <v>238</v>
      </c>
      <c r="J234" s="50">
        <f>'Hazard Assessment'!R660</f>
        <v>0</v>
      </c>
      <c r="K234" s="37"/>
      <c r="L234" s="37"/>
      <c r="M234" s="81" t="str">
        <f t="shared" si="7"/>
        <v>0</v>
      </c>
    </row>
    <row r="235" spans="2:13" ht="15.75" customHeight="1">
      <c r="B235" s="314"/>
      <c r="C235" s="201">
        <v>138</v>
      </c>
      <c r="D235" s="79" t="s">
        <v>515</v>
      </c>
      <c r="E235" s="50">
        <f>'Hazard Assessment'!N664</f>
        <v>0</v>
      </c>
      <c r="F235" s="37"/>
      <c r="G235" s="37"/>
      <c r="H235" s="80" t="str">
        <f t="shared" si="6"/>
        <v>0</v>
      </c>
      <c r="I235" s="50" t="s">
        <v>238</v>
      </c>
      <c r="J235" s="50">
        <f>'Hazard Assessment'!R664</f>
        <v>0</v>
      </c>
      <c r="K235" s="37"/>
      <c r="L235" s="37"/>
      <c r="M235" s="81" t="str">
        <f t="shared" si="7"/>
        <v>0</v>
      </c>
    </row>
    <row r="236" spans="2:13" ht="15.75" customHeight="1">
      <c r="B236" s="314"/>
      <c r="C236" s="201">
        <v>139</v>
      </c>
      <c r="D236" s="79" t="s">
        <v>516</v>
      </c>
      <c r="E236" s="50">
        <f>'Hazard Assessment'!N668</f>
        <v>0</v>
      </c>
      <c r="F236" s="37"/>
      <c r="G236" s="37"/>
      <c r="H236" s="80" t="str">
        <f t="shared" si="6"/>
        <v>0</v>
      </c>
      <c r="I236" s="50" t="s">
        <v>238</v>
      </c>
      <c r="J236" s="50">
        <f>'Hazard Assessment'!R668</f>
        <v>0</v>
      </c>
      <c r="K236" s="37"/>
      <c r="L236" s="37"/>
      <c r="M236" s="81" t="str">
        <f t="shared" si="7"/>
        <v>0</v>
      </c>
    </row>
    <row r="237" spans="2:13" ht="15.75" customHeight="1">
      <c r="B237" s="314"/>
      <c r="C237" s="201">
        <v>140</v>
      </c>
      <c r="D237" s="79" t="s">
        <v>517</v>
      </c>
      <c r="E237" s="50">
        <f>'Hazard Assessment'!N673</f>
        <v>0</v>
      </c>
      <c r="F237" s="37"/>
      <c r="G237" s="37"/>
      <c r="H237" s="80" t="str">
        <f t="shared" si="6"/>
        <v>0</v>
      </c>
      <c r="I237" s="50" t="s">
        <v>238</v>
      </c>
      <c r="J237" s="50">
        <f>'Hazard Assessment'!R673</f>
        <v>0</v>
      </c>
      <c r="K237" s="37"/>
      <c r="L237" s="37"/>
      <c r="M237" s="81" t="str">
        <f t="shared" si="7"/>
        <v>0</v>
      </c>
    </row>
    <row r="238" spans="2:13" ht="15.75" customHeight="1">
      <c r="B238" s="314"/>
      <c r="C238" s="201">
        <v>141</v>
      </c>
      <c r="D238" s="79" t="s">
        <v>518</v>
      </c>
      <c r="E238" s="50">
        <f>'Hazard Assessment'!N677</f>
        <v>0</v>
      </c>
      <c r="F238" s="37"/>
      <c r="G238" s="37"/>
      <c r="H238" s="80" t="str">
        <f t="shared" si="6"/>
        <v>0</v>
      </c>
      <c r="I238" s="50" t="s">
        <v>238</v>
      </c>
      <c r="J238" s="50">
        <f>'Hazard Assessment'!R677</f>
        <v>0</v>
      </c>
      <c r="K238" s="37"/>
      <c r="L238" s="37"/>
      <c r="M238" s="81" t="str">
        <f t="shared" si="7"/>
        <v>0</v>
      </c>
    </row>
    <row r="239" spans="2:13" ht="15.75" customHeight="1" thickBot="1">
      <c r="B239" s="316"/>
      <c r="C239" s="202">
        <v>142</v>
      </c>
      <c r="D239" s="203" t="s">
        <v>519</v>
      </c>
      <c r="E239" s="51">
        <f>'Hazard Assessment'!N682</f>
        <v>0</v>
      </c>
      <c r="F239" s="38"/>
      <c r="G239" s="38"/>
      <c r="H239" s="98" t="str">
        <f t="shared" si="6"/>
        <v>0</v>
      </c>
      <c r="I239" s="51" t="s">
        <v>238</v>
      </c>
      <c r="J239" s="51">
        <f>'Hazard Assessment'!R682</f>
        <v>0</v>
      </c>
      <c r="K239" s="38"/>
      <c r="L239" s="38"/>
      <c r="M239" s="99" t="str">
        <f t="shared" si="7"/>
        <v>0</v>
      </c>
    </row>
    <row r="240" spans="2:13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67" ht="26.25" customHeight="1"/>
  </sheetData>
  <sheetProtection password="E2C8" sheet="1" objects="1" scenarios="1"/>
  <mergeCells count="57">
    <mergeCell ref="S42:W42"/>
    <mergeCell ref="P42:R44"/>
    <mergeCell ref="R33:W34"/>
    <mergeCell ref="R23:W23"/>
    <mergeCell ref="T14:W14"/>
    <mergeCell ref="T15:W15"/>
    <mergeCell ref="T16:W16"/>
    <mergeCell ref="T17:W17"/>
    <mergeCell ref="T18:W18"/>
    <mergeCell ref="T19:W19"/>
    <mergeCell ref="R24:W25"/>
    <mergeCell ref="R26:W27"/>
    <mergeCell ref="R28:W30"/>
    <mergeCell ref="R31:W32"/>
    <mergeCell ref="R15:S15"/>
    <mergeCell ref="R16:S16"/>
    <mergeCell ref="R17:S17"/>
    <mergeCell ref="R18:S18"/>
    <mergeCell ref="R19:S19"/>
    <mergeCell ref="P45:P49"/>
    <mergeCell ref="B3:M3"/>
    <mergeCell ref="M10:M11"/>
    <mergeCell ref="D7:H7"/>
    <mergeCell ref="B13:B15"/>
    <mergeCell ref="B16:B36"/>
    <mergeCell ref="K10:K11"/>
    <mergeCell ref="L10:L11"/>
    <mergeCell ref="C10:C11"/>
    <mergeCell ref="D10:D11"/>
    <mergeCell ref="E10:E11"/>
    <mergeCell ref="G10:G11"/>
    <mergeCell ref="F10:F11"/>
    <mergeCell ref="B170:B178"/>
    <mergeCell ref="B37:B63"/>
    <mergeCell ref="B64:B117"/>
    <mergeCell ref="B118:B126"/>
    <mergeCell ref="B1:M1"/>
    <mergeCell ref="D5:H5"/>
    <mergeCell ref="D6:H6"/>
    <mergeCell ref="B127:B152"/>
    <mergeCell ref="H10:H11"/>
    <mergeCell ref="J10:J11"/>
    <mergeCell ref="B153:B163"/>
    <mergeCell ref="B164:B167"/>
    <mergeCell ref="B168:B169"/>
    <mergeCell ref="B228:B229"/>
    <mergeCell ref="B230:B239"/>
    <mergeCell ref="B209:B212"/>
    <mergeCell ref="B213:B214"/>
    <mergeCell ref="B215:B218"/>
    <mergeCell ref="B219:B223"/>
    <mergeCell ref="B224:B227"/>
    <mergeCell ref="B179:B182"/>
    <mergeCell ref="B183:B185"/>
    <mergeCell ref="B186:B194"/>
    <mergeCell ref="B195:B200"/>
    <mergeCell ref="B201:B208"/>
  </mergeCells>
  <pageMargins left="0.70866141732283472" right="0.70866141732283472" top="0.6692913385826772" bottom="0.62992125984251968" header="0.31496062992125984" footer="0.31496062992125984"/>
  <pageSetup scale="75" fitToHeight="6" orientation="landscape" horizontalDpi="1200" verticalDpi="1200" r:id="rId1"/>
  <headerFooter>
    <oddHeader>&amp;F</oddHeader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7"/>
  <sheetViews>
    <sheetView topLeftCell="B1" zoomScale="85" zoomScaleNormal="85" zoomScalePageLayoutView="80" workbookViewId="0">
      <pane ySplit="11" topLeftCell="A12" activePane="bottomLeft" state="frozen"/>
      <selection pane="bottomLeft" activeCell="C15" sqref="C15:N15"/>
    </sheetView>
  </sheetViews>
  <sheetFormatPr defaultColWidth="6.42578125" defaultRowHeight="15"/>
  <cols>
    <col min="1" max="1" width="1.42578125" style="101" customWidth="1"/>
    <col min="2" max="2" width="42.42578125" style="101" customWidth="1"/>
    <col min="3" max="3" width="15.7109375" style="66" customWidth="1"/>
    <col min="4" max="4" width="6.42578125" style="101" customWidth="1"/>
    <col min="5" max="5" width="15.7109375" style="136" customWidth="1"/>
    <col min="6" max="6" width="6.42578125" style="136" customWidth="1"/>
    <col min="7" max="7" width="15.7109375" style="136" customWidth="1"/>
    <col min="8" max="8" width="6.42578125" style="136" customWidth="1"/>
    <col min="9" max="9" width="13.140625" style="101" customWidth="1"/>
    <col min="10" max="10" width="11.140625" style="101" customWidth="1"/>
    <col min="11" max="11" width="15.7109375" style="64" customWidth="1"/>
    <col min="12" max="12" width="10.5703125" style="64" customWidth="1"/>
    <col min="13" max="13" width="15.7109375" style="64" customWidth="1"/>
    <col min="14" max="14" width="11.5703125" style="64" customWidth="1"/>
    <col min="15" max="15" width="11" style="64" customWidth="1"/>
    <col min="16" max="17" width="11" style="70" customWidth="1"/>
    <col min="18" max="18" width="15.7109375" style="101" customWidth="1"/>
    <col min="19" max="19" width="13.42578125" style="101" customWidth="1"/>
    <col min="20" max="20" width="14.28515625" style="101" customWidth="1"/>
    <col min="21" max="21" width="16.85546875" style="101" customWidth="1"/>
    <col min="22" max="22" width="12.85546875" style="101" customWidth="1"/>
    <col min="23" max="23" width="13.7109375" style="101" customWidth="1"/>
    <col min="24" max="24" width="12.42578125" style="101" customWidth="1"/>
    <col min="25" max="25" width="12.5703125" style="101" customWidth="1"/>
    <col min="26" max="26" width="12.85546875" style="101" customWidth="1"/>
    <col min="27" max="16384" width="6.42578125" style="101"/>
  </cols>
  <sheetData>
    <row r="1" spans="1:21" ht="25.5">
      <c r="B1" s="275" t="s">
        <v>660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63"/>
      <c r="Q1" s="63"/>
      <c r="R1" s="63"/>
      <c r="S1" s="102"/>
      <c r="T1" s="102"/>
      <c r="U1" s="102"/>
    </row>
    <row r="2" spans="1:21" ht="16.5" customHeight="1">
      <c r="B2" s="381" t="s">
        <v>152</v>
      </c>
      <c r="C2" s="381"/>
      <c r="D2" s="381"/>
      <c r="E2" s="381"/>
      <c r="F2" s="64"/>
      <c r="I2" s="136"/>
      <c r="J2" s="136"/>
      <c r="K2" s="136"/>
      <c r="L2" s="136"/>
    </row>
    <row r="3" spans="1:21" ht="18.75" customHeight="1">
      <c r="B3" s="297" t="s">
        <v>588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9"/>
      <c r="P3" s="159"/>
      <c r="Q3" s="101"/>
    </row>
    <row r="4" spans="1:21" ht="6.75" customHeight="1">
      <c r="A4" s="64"/>
      <c r="B4" s="64"/>
      <c r="D4" s="64"/>
      <c r="E4" s="64"/>
      <c r="F4" s="66"/>
      <c r="I4" s="136"/>
      <c r="J4" s="136"/>
      <c r="K4" s="136"/>
      <c r="L4" s="136"/>
      <c r="M4" s="66"/>
      <c r="N4" s="66"/>
      <c r="O4" s="66"/>
      <c r="P4" s="159"/>
    </row>
    <row r="5" spans="1:21" ht="15.75">
      <c r="A5" s="64"/>
      <c r="B5" s="137" t="s">
        <v>114</v>
      </c>
      <c r="C5" s="382">
        <f>'Hazard Assessment'!F12</f>
        <v>0</v>
      </c>
      <c r="D5" s="383"/>
      <c r="E5" s="383"/>
      <c r="F5" s="383"/>
      <c r="G5" s="383"/>
      <c r="H5" s="383"/>
      <c r="I5" s="383"/>
      <c r="J5" s="383"/>
      <c r="K5" s="383"/>
      <c r="L5" s="384"/>
    </row>
    <row r="6" spans="1:21" ht="15.75" customHeight="1">
      <c r="A6" s="64"/>
      <c r="B6" s="69" t="s">
        <v>110</v>
      </c>
      <c r="C6" s="382">
        <f>'Hazard Assessment'!D42</f>
        <v>0</v>
      </c>
      <c r="D6" s="383"/>
      <c r="E6" s="383"/>
      <c r="F6" s="383"/>
      <c r="G6" s="383"/>
      <c r="H6" s="383"/>
      <c r="I6" s="383"/>
      <c r="J6" s="383"/>
      <c r="K6" s="383"/>
      <c r="L6" s="384"/>
      <c r="Q6" s="101"/>
    </row>
    <row r="7" spans="1:21" ht="15.75">
      <c r="A7" s="82"/>
      <c r="B7" s="70" t="s">
        <v>109</v>
      </c>
      <c r="C7" s="378">
        <f>'Hazard Assessment'!F10</f>
        <v>0</v>
      </c>
      <c r="D7" s="379"/>
      <c r="E7" s="380"/>
      <c r="F7" s="138"/>
      <c r="I7" s="136"/>
      <c r="J7" s="136"/>
      <c r="K7" s="136"/>
      <c r="L7" s="136"/>
    </row>
    <row r="8" spans="1:21" ht="6" customHeight="1">
      <c r="A8" s="138"/>
      <c r="B8" s="138"/>
      <c r="C8" s="138"/>
      <c r="D8" s="138"/>
      <c r="E8" s="138"/>
      <c r="F8" s="138"/>
      <c r="G8" s="138"/>
      <c r="H8" s="138"/>
      <c r="I8" s="138"/>
      <c r="J8" s="138"/>
    </row>
    <row r="9" spans="1:21" ht="7.5" customHeight="1" thickBot="1">
      <c r="A9" s="138"/>
      <c r="B9" s="138"/>
      <c r="C9" s="138"/>
      <c r="D9" s="138"/>
      <c r="E9" s="138"/>
      <c r="F9" s="138"/>
      <c r="G9" s="138"/>
      <c r="H9" s="138"/>
      <c r="I9" s="138"/>
      <c r="J9" s="139"/>
    </row>
    <row r="10" spans="1:21">
      <c r="A10" s="359"/>
      <c r="B10" s="335" t="s">
        <v>207</v>
      </c>
      <c r="C10" s="387" t="s">
        <v>585</v>
      </c>
      <c r="D10" s="388"/>
      <c r="E10" s="388"/>
      <c r="F10" s="388"/>
      <c r="G10" s="388"/>
      <c r="H10" s="388"/>
      <c r="I10" s="388"/>
      <c r="J10" s="388"/>
      <c r="K10" s="388"/>
      <c r="L10" s="388"/>
      <c r="M10" s="388"/>
      <c r="N10" s="389"/>
      <c r="O10" s="385" t="s">
        <v>201</v>
      </c>
      <c r="P10" s="101"/>
    </row>
    <row r="11" spans="1:21" ht="15.75" thickBot="1">
      <c r="A11" s="359"/>
      <c r="B11" s="369"/>
      <c r="C11" s="390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2"/>
      <c r="O11" s="386"/>
      <c r="P11" s="101"/>
    </row>
    <row r="12" spans="1:21" ht="15.75" thickBot="1">
      <c r="A12" s="85"/>
      <c r="B12" s="140" t="s">
        <v>539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P12" s="101"/>
    </row>
    <row r="13" spans="1:21" ht="20.25" customHeight="1" thickBot="1">
      <c r="A13" s="49"/>
      <c r="B13" s="59" t="s">
        <v>520</v>
      </c>
      <c r="C13" s="360" t="str">
        <f>'Risk Rating'!E13&amp;", "&amp;'Risk Rating'!J13&amp;", "&amp;'Risk Rating'!E14&amp;", "&amp;'Risk Rating'!J14&amp;", "&amp;'Risk Rating'!E15&amp;", "&amp;'Risk Rating'!J15</f>
        <v>0, 0, 0, 0, 0, 0</v>
      </c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2"/>
      <c r="O13" s="147">
        <f>'Risk Rating'!H13+'Risk Rating'!M13+'Risk Rating'!H14+'Risk Rating'!M14+'Risk Rating'!H15+'Risk Rating'!M15</f>
        <v>0</v>
      </c>
      <c r="P13" s="101"/>
    </row>
    <row r="14" spans="1:21" ht="15.75" thickBot="1">
      <c r="A14" s="49"/>
      <c r="B14" s="59" t="s">
        <v>583</v>
      </c>
      <c r="C14" s="363" t="str">
        <f>'Risk Rating'!E215&amp;", "&amp;'Risk Rating'!J215&amp;", "&amp;'Risk Rating'!E216&amp;", "&amp;'Risk Rating'!J216&amp;", "&amp;'Risk Rating'!E217&amp;", "&amp;'Risk Rating'!J217&amp;", "&amp;'Risk Rating'!E218&amp;", "&amp;'Risk Rating'!J218</f>
        <v>0, 0, 0, 0, 0, 0, 0, 0</v>
      </c>
      <c r="D14" s="364">
        <f>'Risk Rating'!F15</f>
        <v>0</v>
      </c>
      <c r="E14" s="364"/>
      <c r="F14" s="364"/>
      <c r="G14" s="364"/>
      <c r="H14" s="364"/>
      <c r="I14" s="364"/>
      <c r="J14" s="364"/>
      <c r="K14" s="364"/>
      <c r="L14" s="364"/>
      <c r="M14" s="364"/>
      <c r="N14" s="365"/>
      <c r="O14" s="147">
        <f>SUM('Risk Rating'!H215,'Risk Rating'!M215,'Risk Rating'!H216,'Risk Rating'!M216,'Risk Rating'!H217,'Risk Rating'!M217,'Risk Rating'!H218,'Risk Rating'!M218)</f>
        <v>0</v>
      </c>
      <c r="P14" s="101"/>
    </row>
    <row r="15" spans="1:21" ht="15.75" thickBot="1">
      <c r="A15" s="49"/>
      <c r="B15" s="59" t="s">
        <v>536</v>
      </c>
      <c r="C15" s="363" t="str">
        <f>'Risk Rating'!E219&amp;", "&amp;'Risk Rating'!J219&amp;", "&amp;'Risk Rating'!E220&amp;", "&amp;'Risk Rating'!J220&amp;", "&amp;'Risk Rating'!E221&amp;", "&amp;'Risk Rating'!J221&amp;", "&amp;'Risk Rating'!E222&amp;", "&amp;'Risk Rating'!J222&amp;", "&amp;'Risk Rating'!E223&amp;", "&amp;'Risk Rating'!J223</f>
        <v>0, 0, 0, 0, 0, 0, 0, 0, 0, 0</v>
      </c>
      <c r="D15" s="364">
        <f>'Risk Rating'!F16</f>
        <v>0</v>
      </c>
      <c r="E15" s="364"/>
      <c r="F15" s="364"/>
      <c r="G15" s="364"/>
      <c r="H15" s="364"/>
      <c r="I15" s="364"/>
      <c r="J15" s="364"/>
      <c r="K15" s="364"/>
      <c r="L15" s="364"/>
      <c r="M15" s="364"/>
      <c r="N15" s="365"/>
      <c r="O15" s="147">
        <f>SUM('Risk Rating'!H219:H223)+SUM('Risk Rating'!M219:M223)</f>
        <v>0</v>
      </c>
      <c r="P15" s="101"/>
    </row>
    <row r="16" spans="1:21" ht="15.75" thickBot="1">
      <c r="A16" s="49"/>
      <c r="B16" s="59" t="s">
        <v>537</v>
      </c>
      <c r="C16" s="363" t="str">
        <f>'Risk Rating'!E224&amp;", "&amp;'Risk Rating'!J224&amp;", "&amp;'Risk Rating'!E225&amp;", "&amp;'Risk Rating'!J225&amp;", "&amp;'Risk Rating'!E226&amp;", "&amp;'Risk Rating'!J226&amp;", "&amp;'Risk Rating'!E227&amp;", "&amp;'Risk Rating'!J227</f>
        <v>0, 0, 0, 0, 0, 0, 0, 0</v>
      </c>
      <c r="D16" s="364">
        <f>'Risk Rating'!F17</f>
        <v>0</v>
      </c>
      <c r="E16" s="364"/>
      <c r="F16" s="364"/>
      <c r="G16" s="364"/>
      <c r="H16" s="364"/>
      <c r="I16" s="364"/>
      <c r="J16" s="364"/>
      <c r="K16" s="364"/>
      <c r="L16" s="364"/>
      <c r="M16" s="364"/>
      <c r="N16" s="365"/>
      <c r="O16" s="147">
        <f>'Risk Rating'!H224+'Risk Rating'!M224+'Risk Rating'!H225+'Risk Rating'!M225+'Risk Rating'!H226+'Risk Rating'!M226+'Risk Rating'!H227+'Risk Rating'!M227</f>
        <v>0</v>
      </c>
      <c r="P16" s="101"/>
      <c r="Q16" s="101"/>
    </row>
    <row r="17" spans="1:17" ht="15.75" thickBot="1">
      <c r="A17" s="49"/>
      <c r="B17" s="59" t="s">
        <v>542</v>
      </c>
      <c r="C17" s="363" t="str">
        <f>'Risk Rating'!E228&amp;", "&amp;'Risk Rating'!J228&amp;", "&amp;'Risk Rating'!E229&amp;", "&amp;'Risk Rating'!J229</f>
        <v>0, 0, 0, 0</v>
      </c>
      <c r="D17" s="364">
        <f>'Risk Rating'!F18</f>
        <v>0</v>
      </c>
      <c r="E17" s="364"/>
      <c r="F17" s="364"/>
      <c r="G17" s="364"/>
      <c r="H17" s="364"/>
      <c r="I17" s="364"/>
      <c r="J17" s="364"/>
      <c r="K17" s="364"/>
      <c r="L17" s="364"/>
      <c r="M17" s="364"/>
      <c r="N17" s="365"/>
      <c r="O17" s="147">
        <f>'Risk Rating'!H228+'Risk Rating'!M228+'Risk Rating'!H229+'Risk Rating'!M229</f>
        <v>0</v>
      </c>
      <c r="P17" s="101"/>
      <c r="Q17" s="101"/>
    </row>
    <row r="18" spans="1:17" ht="15.75" thickBot="1">
      <c r="A18" s="53"/>
      <c r="B18" s="59" t="s">
        <v>543</v>
      </c>
      <c r="C18" s="363" t="str">
        <f>'Risk Rating'!E230&amp;", "&amp;'Risk Rating'!J230&amp;", "&amp;'Risk Rating'!E231&amp;", "&amp;'Risk Rating'!J231&amp;", "&amp;'Risk Rating'!E232&amp;", "&amp;'Risk Rating'!J232&amp;", "&amp;'Risk Rating'!E233&amp;", "&amp;'Risk Rating'!J233&amp;", "&amp;'Risk Rating'!E234&amp;", "&amp;'Risk Rating'!J234&amp;", "&amp;'Risk Rating'!E235&amp;", "&amp;'Risk Rating'!J235&amp;", "&amp;'Risk Rating'!E236&amp;", "&amp;'Risk Rating'!J236</f>
        <v>0, 0, 0, 0, 0, 0, 0, 0, 0, 0, 0, 0, 0, 0</v>
      </c>
      <c r="D18" s="364">
        <f>'Risk Rating'!F19</f>
        <v>0</v>
      </c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147">
        <f>'Risk Rating'!H230+'Risk Rating'!M230+'Risk Rating'!H231+'Risk Rating'!M231+'Risk Rating'!H232+'Risk Rating'!M232+'Risk Rating'!H233+'Risk Rating'!M233+'Risk Rating'!H234+'Risk Rating'!M234+'Risk Rating'!H235+'Risk Rating'!M235+'Risk Rating'!H236+'Risk Rating'!M236</f>
        <v>0</v>
      </c>
      <c r="P18" s="101"/>
      <c r="Q18" s="101"/>
    </row>
    <row r="19" spans="1:17" ht="15.75" thickBot="1">
      <c r="A19" s="53"/>
      <c r="B19" s="209" t="s">
        <v>544</v>
      </c>
      <c r="C19" s="363" t="str">
        <f>'Risk Rating'!E237&amp;", "&amp;'Risk Rating'!J237&amp;", "&amp;'Risk Rating'!E238&amp;", "&amp;'Risk Rating'!J238&amp;", "&amp;'Risk Rating'!E239&amp;", "&amp;'Risk Rating'!J239</f>
        <v>0, 0, 0, 0, 0, 0</v>
      </c>
      <c r="D19" s="364">
        <f>'Risk Rating'!F20</f>
        <v>0</v>
      </c>
      <c r="E19" s="364"/>
      <c r="F19" s="364"/>
      <c r="G19" s="364"/>
      <c r="H19" s="364"/>
      <c r="I19" s="364"/>
      <c r="J19" s="364"/>
      <c r="K19" s="364"/>
      <c r="L19" s="364"/>
      <c r="M19" s="364"/>
      <c r="N19" s="365"/>
      <c r="O19" s="147">
        <f>'Risk Rating'!H237+'Risk Rating'!M237+'Risk Rating'!H238+'Risk Rating'!M238+'Risk Rating'!H239+'Risk Rating'!M239</f>
        <v>0</v>
      </c>
      <c r="P19" s="101"/>
      <c r="Q19" s="101"/>
    </row>
    <row r="20" spans="1:17" ht="15.75" thickBot="1">
      <c r="A20" s="53"/>
      <c r="B20" s="55" t="s">
        <v>582</v>
      </c>
      <c r="C20" s="366" t="str">
        <f>'Risk Rating'!E213&amp;", "&amp;'Risk Rating'!J213&amp;", "&amp;'Risk Rating'!E214&amp;", "&amp;'Risk Rating'!J214</f>
        <v>0, 0, 0, 0</v>
      </c>
      <c r="D20" s="367">
        <f>'Risk Rating'!F21</f>
        <v>0</v>
      </c>
      <c r="E20" s="367"/>
      <c r="F20" s="367"/>
      <c r="G20" s="367"/>
      <c r="H20" s="367"/>
      <c r="I20" s="367"/>
      <c r="J20" s="367"/>
      <c r="K20" s="367"/>
      <c r="L20" s="367"/>
      <c r="M20" s="367"/>
      <c r="N20" s="368"/>
      <c r="O20" s="147">
        <f>SUM('Risk Rating'!H213,'Risk Rating'!M213,'Risk Rating'!H214,'Risk Rating'!M214)</f>
        <v>0</v>
      </c>
      <c r="P20" s="101"/>
      <c r="Q20" s="101"/>
    </row>
    <row r="21" spans="1:17" ht="15.75" thickBot="1">
      <c r="A21" s="49"/>
      <c r="B21" s="56" t="s">
        <v>584</v>
      </c>
      <c r="C21" s="141"/>
      <c r="D21" s="142"/>
      <c r="E21" s="141"/>
      <c r="F21" s="142"/>
      <c r="G21" s="141"/>
      <c r="H21" s="141"/>
      <c r="I21" s="141"/>
      <c r="J21" s="141"/>
      <c r="K21" s="141"/>
      <c r="L21" s="141"/>
      <c r="M21" s="141"/>
      <c r="N21" s="141"/>
      <c r="O21" s="147">
        <f>SUM(O13:O19)</f>
        <v>0</v>
      </c>
      <c r="P21" s="101"/>
      <c r="Q21" s="101"/>
    </row>
    <row r="22" spans="1:17" ht="15" customHeight="1" thickBot="1">
      <c r="A22" s="47"/>
      <c r="B22" s="47"/>
      <c r="C22" s="64"/>
      <c r="D22" s="64"/>
      <c r="E22" s="64"/>
      <c r="F22" s="64"/>
      <c r="G22" s="64"/>
      <c r="H22" s="64"/>
      <c r="I22" s="64"/>
      <c r="J22" s="64"/>
      <c r="P22" s="101"/>
      <c r="Q22" s="101"/>
    </row>
    <row r="23" spans="1:17" ht="15.75" thickBot="1">
      <c r="A23" s="85"/>
      <c r="B23" s="143" t="s">
        <v>546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P23" s="101"/>
      <c r="Q23" s="101"/>
    </row>
    <row r="24" spans="1:17" ht="15.75" thickBot="1">
      <c r="A24" s="47"/>
      <c r="B24" s="59" t="s">
        <v>545</v>
      </c>
      <c r="C24" s="370" t="str">
        <f>'Risk Rating'!E16&amp;", "&amp;'Risk Rating'!J16&amp;", "&amp;'Risk Rating'!E17&amp;", "&amp;'Risk Rating'!J17&amp;", "&amp;'Risk Rating'!E18&amp;", "&amp;'Risk Rating'!J18&amp;", "&amp;'Risk Rating'!E19&amp;", "&amp;'Risk Rating'!J19&amp;", "&amp;'Risk Rating'!E20&amp;", "&amp;'Risk Rating'!J20&amp;", "&amp;'Risk Rating'!E21&amp;", "&amp;'Risk Rating'!J21</f>
        <v>0, 0, 0, 0, 0, 0, 0, 0, 0, 0, 0, 0</v>
      </c>
      <c r="D24" s="361">
        <f>'Risk Rating'!F24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2"/>
      <c r="O24" s="147">
        <f>SUM('Risk Rating'!H16,'Risk Rating'!M16,'Risk Rating'!H17,'Risk Rating'!M17,'Risk Rating'!H18,'Risk Rating'!M18,'Risk Rating'!H19,'Risk Rating'!M19,'Risk Rating'!H20,'Risk Rating'!M20,'Risk Rating'!H21,'Risk Rating'!M21)</f>
        <v>0</v>
      </c>
      <c r="P24" s="101"/>
      <c r="Q24" s="101"/>
    </row>
    <row r="25" spans="1:17" ht="15.75" thickBot="1">
      <c r="A25" s="47"/>
      <c r="B25" s="59" t="s">
        <v>597</v>
      </c>
      <c r="C25" s="371" t="str">
        <f>'Risk Rating'!E22&amp;", "&amp;'Risk Rating'!J22&amp;", "&amp;'Risk Rating'!E23&amp;", "&amp;'Risk Rating'!J23&amp;", "&amp;'Risk Rating'!E24&amp;", "&amp;'Risk Rating'!J24&amp;", "&amp;'Risk Rating'!E25&amp;", "&amp;'Risk Rating'!J25&amp;", "&amp;'Risk Rating'!E26&amp;", "&amp;'Risk Rating'!J26&amp;", "&amp;'Risk Rating'!E27&amp;", "&amp;'Risk Rating'!J27</f>
        <v>0, 0, 0, 0, 0, 0, 0, 0, 0, 0, 0, 0</v>
      </c>
      <c r="D25" s="364">
        <f>'Risk Rating'!F25</f>
        <v>0</v>
      </c>
      <c r="E25" s="364"/>
      <c r="F25" s="364"/>
      <c r="G25" s="364"/>
      <c r="H25" s="364"/>
      <c r="I25" s="364"/>
      <c r="J25" s="364"/>
      <c r="K25" s="364"/>
      <c r="L25" s="364"/>
      <c r="M25" s="364"/>
      <c r="N25" s="365"/>
      <c r="O25" s="147">
        <f>SUM('Risk Rating'!H22,'Risk Rating'!M22,'Risk Rating'!H23,'Risk Rating'!M23,'Risk Rating'!H24,'Risk Rating'!M24,'Risk Rating'!H25,'Risk Rating'!M25,'Risk Rating'!H26,'Risk Rating'!M26,'Risk Rating'!H27,'Risk Rating'!M27)</f>
        <v>0</v>
      </c>
      <c r="P25" s="101"/>
      <c r="Q25" s="101"/>
    </row>
    <row r="26" spans="1:17" ht="15.75" thickBot="1">
      <c r="A26" s="47"/>
      <c r="B26" s="59" t="s">
        <v>547</v>
      </c>
      <c r="C26" s="371" t="str">
        <f>'Risk Rating'!E28&amp;", "&amp;'Risk Rating'!J28&amp;", "&amp;'Risk Rating'!E29&amp;", "&amp;'Risk Rating'!J29&amp;", "&amp;'Risk Rating'!E30&amp;", "&amp;'Risk Rating'!J30&amp;", "&amp;'Risk Rating'!E31&amp;", "&amp;'Risk Rating'!J31&amp;", "&amp;'Risk Rating'!E32&amp;", "&amp;'Risk Rating'!J32&amp;", "&amp;'Risk Rating'!E33&amp;", "&amp;'Risk Rating'!J33&amp;", "&amp;'Risk Rating'!E34&amp;", "&amp;'Risk Rating'!J34&amp;", "&amp;'Risk Rating'!E35&amp;", "&amp;'Risk Rating'!J35&amp;", "&amp;'Risk Rating'!E36&amp;", "&amp;'Risk Rating'!J36</f>
        <v>0, 0, 0, 0, 0, 0, 0, 0, 0, 0, 0, 0, 0, 0, 0, 0, 0, 0</v>
      </c>
      <c r="D26" s="364">
        <f>'Risk Rating'!F26</f>
        <v>0</v>
      </c>
      <c r="E26" s="364"/>
      <c r="F26" s="364"/>
      <c r="G26" s="364"/>
      <c r="H26" s="364"/>
      <c r="I26" s="364"/>
      <c r="J26" s="364"/>
      <c r="K26" s="364"/>
      <c r="L26" s="364"/>
      <c r="M26" s="364"/>
      <c r="N26" s="365"/>
      <c r="O26" s="147">
        <f>SUM('Risk Rating'!H28,'Risk Rating'!M28,'Risk Rating'!H29,'Risk Rating'!M29,'Risk Rating'!H30,'Risk Rating'!M30,'Risk Rating'!H31,'Risk Rating'!M31,'Risk Rating'!H32,'Risk Rating'!M32,'Risk Rating'!H33,'Risk Rating'!M33,'Risk Rating'!H34,'Risk Rating'!M34,'Risk Rating'!H35,'Risk Rating'!M35,'Risk Rating'!H36,'Risk Rating'!M36)</f>
        <v>0</v>
      </c>
      <c r="P26" s="101"/>
      <c r="Q26" s="101"/>
    </row>
    <row r="27" spans="1:17" ht="15.75" thickBot="1">
      <c r="A27" s="47"/>
      <c r="B27" s="59" t="s">
        <v>548</v>
      </c>
      <c r="C27" s="371" t="str">
        <f>'Risk Rating'!E37&amp;", "&amp;'Risk Rating'!J37&amp;", "&amp;'Risk Rating'!E38&amp;", "&amp;'Risk Rating'!J38&amp;", "&amp;'Risk Rating'!E39&amp;", "&amp;'Risk Rating'!J39&amp;", "&amp;'Risk Rating'!E40&amp;", "&amp;'Risk Rating'!J40&amp;", "&amp;'Risk Rating'!E41&amp;", "&amp;'Risk Rating'!J41&amp;", "&amp;'Risk Rating'!E42&amp;", "&amp;'Risk Rating'!J42</f>
        <v>0, 0, 0, 0, 0, 0, 0, 0, 0, 0, 0, 0</v>
      </c>
      <c r="D27" s="364">
        <f>'Risk Rating'!F27</f>
        <v>0</v>
      </c>
      <c r="E27" s="364"/>
      <c r="F27" s="364"/>
      <c r="G27" s="364"/>
      <c r="H27" s="364"/>
      <c r="I27" s="364"/>
      <c r="J27" s="364"/>
      <c r="K27" s="364"/>
      <c r="L27" s="364"/>
      <c r="M27" s="364"/>
      <c r="N27" s="365"/>
      <c r="O27" s="147">
        <f>SUM('Risk Rating'!H37,'Risk Rating'!M37,'Risk Rating'!H38,'Risk Rating'!M38,'Risk Rating'!H39,'Risk Rating'!M39,'Risk Rating'!H40,'Risk Rating'!M40,'Risk Rating'!H41,'Risk Rating'!M41,'Risk Rating'!H42,'Risk Rating'!M42)</f>
        <v>0</v>
      </c>
      <c r="P27" s="101"/>
      <c r="Q27" s="101"/>
    </row>
    <row r="28" spans="1:17" ht="15.75" thickBot="1">
      <c r="A28" s="47"/>
      <c r="B28" s="59" t="s">
        <v>550</v>
      </c>
      <c r="C28" s="371" t="str">
        <f>'Risk Rating'!E46&amp;", "&amp;'Risk Rating'!J46&amp;", "&amp;'Risk Rating'!E47&amp;", "&amp;'Risk Rating'!J47&amp;", "&amp;'Risk Rating'!E48&amp;", "&amp;'Risk Rating'!J48&amp;", "&amp;'Risk Rating'!E49&amp;", "&amp;'Risk Rating'!J49&amp;", "&amp;'Risk Rating'!E50&amp;", "&amp;'Risk Rating'!J50&amp;", "&amp;'Risk Rating'!E51&amp;", "&amp;'Risk Rating'!J51</f>
        <v>0, 0, 0, 0, 0, 0, 0, 0, 0, 0, 0, 0</v>
      </c>
      <c r="D28" s="364">
        <f>'Risk Rating'!F29</f>
        <v>0</v>
      </c>
      <c r="E28" s="364"/>
      <c r="F28" s="364"/>
      <c r="G28" s="364"/>
      <c r="H28" s="364"/>
      <c r="I28" s="364"/>
      <c r="J28" s="364"/>
      <c r="K28" s="364"/>
      <c r="L28" s="364"/>
      <c r="M28" s="364"/>
      <c r="N28" s="365"/>
      <c r="O28" s="147">
        <f>SUM('Risk Rating'!H46,'Risk Rating'!M46,'Risk Rating'!H47,'Risk Rating'!M47,'Risk Rating'!H48,'Risk Rating'!M48,'Risk Rating'!H49,'Risk Rating'!M49,'Risk Rating'!H50,'Risk Rating'!M50,'Risk Rating'!H51,'Risk Rating'!M51)</f>
        <v>0</v>
      </c>
      <c r="P28" s="101"/>
      <c r="Q28" s="101"/>
    </row>
    <row r="29" spans="1:17" ht="15.75" thickBot="1">
      <c r="A29" s="47"/>
      <c r="B29" s="209" t="s">
        <v>551</v>
      </c>
      <c r="C29" s="371" t="str">
        <f>'Risk Rating'!E52&amp;", "&amp;'Risk Rating'!J52&amp;", "&amp;'Risk Rating'!E53&amp;", "&amp;'Risk Rating'!J53&amp;", "&amp;'Risk Rating'!E54&amp;", "&amp;'Risk Rating'!J54&amp;", "&amp;'Risk Rating'!E55&amp;", "&amp;'Risk Rating'!J55&amp;", "&amp;'Risk Rating'!E56&amp;", "&amp;'Risk Rating'!J56&amp;", "&amp;'Risk Rating'!E57&amp;", "&amp;'Risk Rating'!J57&amp;", "&amp;'Risk Rating'!E58&amp;", "&amp;'Risk Rating'!J58&amp;", "&amp;'Risk Rating'!E59&amp;", "&amp;'Risk Rating'!J59&amp;", "&amp;'Risk Rating'!E60&amp;", "&amp;'Risk Rating'!J60</f>
        <v>0, 0, 0, 0, 0, 0, 0, 0, 0, 0, 0, 0, 0, 0, 0, 0, 0, 0</v>
      </c>
      <c r="D29" s="364">
        <f>'Risk Rating'!F30</f>
        <v>0</v>
      </c>
      <c r="E29" s="364"/>
      <c r="F29" s="364"/>
      <c r="G29" s="364"/>
      <c r="H29" s="364"/>
      <c r="I29" s="364"/>
      <c r="J29" s="364"/>
      <c r="K29" s="364"/>
      <c r="L29" s="364"/>
      <c r="M29" s="364"/>
      <c r="N29" s="365"/>
      <c r="O29" s="147">
        <f>SUM('Risk Rating'!H52,'Risk Rating'!M52,'Risk Rating'!H53,'Risk Rating'!M53,'Risk Rating'!H54,'Risk Rating'!M54,'Risk Rating'!H55,'Risk Rating'!M55,'Risk Rating'!H56,'Risk Rating'!M56,'Risk Rating'!H57,'Risk Rating'!M57,'Risk Rating'!H58,'Risk Rating'!M58,'Risk Rating'!H59,'Risk Rating'!M59,'Risk Rating'!H60,'Risk Rating'!M60)</f>
        <v>0</v>
      </c>
      <c r="P29" s="101"/>
      <c r="Q29" s="101"/>
    </row>
    <row r="30" spans="1:17" ht="15.75" thickBot="1">
      <c r="A30" s="47"/>
      <c r="B30" s="46" t="s">
        <v>549</v>
      </c>
      <c r="C30" s="372" t="str">
        <f>'Risk Rating'!E43&amp;", "&amp;'Risk Rating'!J43&amp;", "&amp;'Risk Rating'!E44&amp;", "&amp;'Risk Rating'!J44&amp;", "&amp;'Risk Rating'!E45&amp;", "&amp;'Risk Rating'!J45&amp;", "&amp;'Risk Rating'!E61&amp;", "&amp;'Risk Rating'!J61&amp;", "&amp;'Risk Rating'!E62&amp;", "&amp;'Risk Rating'!J62&amp;", "&amp;'Risk Rating'!E63&amp;", "&amp;'Risk Rating'!J63</f>
        <v>0, 0, 0, 0, 0, 0, 0, 0, 0, 0, 0, 0</v>
      </c>
      <c r="D30" s="373"/>
      <c r="E30" s="373"/>
      <c r="F30" s="373"/>
      <c r="G30" s="373"/>
      <c r="H30" s="373"/>
      <c r="I30" s="373"/>
      <c r="J30" s="373"/>
      <c r="K30" s="373"/>
      <c r="L30" s="373"/>
      <c r="M30" s="373"/>
      <c r="N30" s="374"/>
      <c r="O30" s="147">
        <f>SUM('Risk Rating'!H43,'Risk Rating'!M43,'Risk Rating'!H44,'Risk Rating'!M44,'Risk Rating'!H45,'Risk Rating'!M45,'Risk Rating'!H61,'Risk Rating'!M61,'Risk Rating'!H62,'Risk Rating'!M62,'Risk Rating'!H63,'Risk Rating'!M63)</f>
        <v>0</v>
      </c>
      <c r="P30" s="101"/>
      <c r="Q30" s="101"/>
    </row>
    <row r="31" spans="1:17" ht="15.75" thickBot="1">
      <c r="A31" s="47"/>
      <c r="B31" s="56" t="s">
        <v>584</v>
      </c>
      <c r="C31" s="141"/>
      <c r="D31" s="142"/>
      <c r="E31" s="141"/>
      <c r="F31" s="142"/>
      <c r="G31" s="141"/>
      <c r="H31" s="141"/>
      <c r="I31" s="141"/>
      <c r="J31" s="141"/>
      <c r="K31" s="141"/>
      <c r="L31" s="141"/>
      <c r="M31" s="141"/>
      <c r="N31" s="141"/>
      <c r="O31" s="148">
        <f>SUM(O24:O30)</f>
        <v>0</v>
      </c>
      <c r="P31" s="101"/>
      <c r="Q31" s="101"/>
    </row>
    <row r="32" spans="1:17" ht="15.75" thickBot="1">
      <c r="A32" s="47"/>
      <c r="B32" s="139"/>
      <c r="C32" s="64"/>
      <c r="D32" s="64"/>
      <c r="E32" s="64"/>
      <c r="F32" s="64"/>
      <c r="G32" s="64"/>
      <c r="H32" s="64"/>
      <c r="I32" s="64"/>
      <c r="J32" s="64"/>
      <c r="P32" s="101"/>
      <c r="Q32" s="101"/>
    </row>
    <row r="33" spans="1:17" ht="15.75" thickBot="1">
      <c r="A33" s="85"/>
      <c r="B33" s="143" t="s">
        <v>552</v>
      </c>
      <c r="C33" s="64"/>
      <c r="D33" s="64"/>
      <c r="E33" s="64"/>
      <c r="F33" s="64"/>
      <c r="G33" s="64"/>
      <c r="H33" s="64"/>
      <c r="I33" s="64"/>
      <c r="J33" s="64"/>
      <c r="P33" s="101"/>
      <c r="Q33" s="101"/>
    </row>
    <row r="34" spans="1:17" ht="15.75" customHeight="1" thickBot="1">
      <c r="A34" s="47"/>
      <c r="B34" s="59" t="s">
        <v>553</v>
      </c>
      <c r="C34" s="375" t="str">
        <f>'Risk Rating'!E64&amp;", "&amp;'Risk Rating'!J64&amp;", "&amp;'Risk Rating'!E65&amp;", "&amp;'Risk Rating'!J65&amp;", "&amp;'Risk Rating'!E66&amp;", "&amp;'Risk Rating'!J66&amp;", "&amp;'Risk Rating'!E67&amp;", "&amp;'Risk Rating'!J67&amp;", "&amp;'Risk Rating'!E68&amp;", "&amp;'Risk Rating'!J68&amp;", "&amp;'Risk Rating'!E69&amp;", "&amp;'Risk Rating'!J69&amp;", "&amp;'Risk Rating'!E70&amp;", "&amp;'Risk Rating'!J70&amp;", "&amp;'Risk Rating'!E71&amp;", "&amp;'Risk Rating'!J71&amp;", "&amp;'Risk Rating'!E72&amp;", "&amp;'Risk Rating'!J72</f>
        <v>0, 0, 0, 0, 0, 0, 0, 0, 0, 0, 0, 0, 0, 0, 0, 0, 0, 0</v>
      </c>
      <c r="D34" s="376">
        <f>'Risk Rating'!F37</f>
        <v>0</v>
      </c>
      <c r="E34" s="376"/>
      <c r="F34" s="376"/>
      <c r="G34" s="376"/>
      <c r="H34" s="376"/>
      <c r="I34" s="376"/>
      <c r="J34" s="376"/>
      <c r="K34" s="376"/>
      <c r="L34" s="376"/>
      <c r="M34" s="376"/>
      <c r="N34" s="377"/>
      <c r="O34" s="147">
        <f>SUM('Risk Rating'!H64,'Risk Rating'!M64,'Risk Rating'!H65,'Risk Rating'!M65,'Risk Rating'!H66:H67,'Risk Rating'!M67,'Risk Rating'!H66,'Risk Rating'!M66,'Risk Rating'!H68,'Risk Rating'!M68,'Risk Rating'!H69,'Risk Rating'!M69,'Risk Rating'!H70,'Risk Rating'!M70,'Risk Rating'!H71,'Risk Rating'!M71,'Risk Rating'!H72,'Risk Rating'!M72)</f>
        <v>0</v>
      </c>
      <c r="P34" s="101"/>
      <c r="Q34" s="101"/>
    </row>
    <row r="35" spans="1:17" ht="15.75" thickBot="1">
      <c r="A35" s="47"/>
      <c r="B35" s="59" t="s">
        <v>554</v>
      </c>
      <c r="C35" s="360" t="str">
        <f>'Risk Rating'!E73&amp;", "&amp;'Risk Rating'!J73&amp;", "&amp;'Risk Rating'!E74&amp;", "&amp;'Risk Rating'!J74&amp;", "&amp;'Risk Rating'!E75&amp;", "&amp;'Risk Rating'!J75</f>
        <v>0, 0, 0, 0, 0, 0</v>
      </c>
      <c r="D35" s="361">
        <f>'Risk Rating'!F38</f>
        <v>0</v>
      </c>
      <c r="E35" s="361"/>
      <c r="F35" s="361"/>
      <c r="G35" s="361"/>
      <c r="H35" s="361"/>
      <c r="I35" s="361"/>
      <c r="J35" s="361"/>
      <c r="K35" s="361"/>
      <c r="L35" s="361"/>
      <c r="M35" s="361"/>
      <c r="N35" s="362"/>
      <c r="O35" s="147">
        <f>SUM('Risk Rating'!H73,'Risk Rating'!M73,'Risk Rating'!H74,'Risk Rating'!M74,'Risk Rating'!H75,'Risk Rating'!M75)</f>
        <v>0</v>
      </c>
      <c r="P35" s="101"/>
      <c r="Q35" s="101"/>
    </row>
    <row r="36" spans="1:17" ht="15.75" thickBot="1">
      <c r="A36" s="47"/>
      <c r="B36" s="59" t="s">
        <v>555</v>
      </c>
      <c r="C36" s="363" t="str">
        <f>'Risk Rating'!E76&amp;", "&amp;'Risk Rating'!J76&amp;", "&amp;'Risk Rating'!E77&amp;", "&amp;'Risk Rating'!J77&amp;", "&amp;'Risk Rating'!E78&amp;", "&amp;'Risk Rating'!J78&amp;", "&amp;'Risk Rating'!E79&amp;", "&amp;'Risk Rating'!J79&amp;", "&amp;'Risk Rating'!E80&amp;", "&amp;'Risk Rating'!J80&amp;", "&amp;'Risk Rating'!E81&amp;", "&amp;'Risk Rating'!J81&amp;", "&amp;'Risk Rating'!E82&amp;", "&amp;'Risk Rating'!J82&amp;", "&amp;'Risk Rating'!E83&amp;", "&amp;'Risk Rating'!J83&amp;", "&amp;'Risk Rating'!E84&amp;", "&amp;'Risk Rating'!J84</f>
        <v>0, 0, 0, 0, 0, 0, 0, 0, 0, 0, 0, 0, 0, 0, 0, 0, 0, 0</v>
      </c>
      <c r="D36" s="364">
        <f>'Risk Rating'!F39</f>
        <v>0</v>
      </c>
      <c r="E36" s="364"/>
      <c r="F36" s="364"/>
      <c r="G36" s="364"/>
      <c r="H36" s="364"/>
      <c r="I36" s="364"/>
      <c r="J36" s="364"/>
      <c r="K36" s="364"/>
      <c r="L36" s="364"/>
      <c r="M36" s="364"/>
      <c r="N36" s="365"/>
      <c r="O36" s="147">
        <f>SUM('Risk Rating'!H76,'Risk Rating'!M76,'Risk Rating'!H77,'Risk Rating'!M77,'Risk Rating'!H78,'Risk Rating'!M78,'Risk Rating'!H79,'Risk Rating'!M79,'Risk Rating'!H80,'Risk Rating'!M80,'Risk Rating'!H81,'Risk Rating'!M81,'Risk Rating'!H82,'Risk Rating'!M82,'Risk Rating'!H83,'Risk Rating'!M83,'Risk Rating'!H84,'Risk Rating'!M84)</f>
        <v>0</v>
      </c>
      <c r="P36" s="101"/>
      <c r="Q36" s="101"/>
    </row>
    <row r="37" spans="1:17" ht="15.75" thickBot="1">
      <c r="A37" s="47"/>
      <c r="B37" s="59" t="s">
        <v>556</v>
      </c>
      <c r="C37" s="363" t="str">
        <f>'Risk Rating'!E85&amp;", "&amp;'Risk Rating'!J85&amp;", "&amp;'Risk Rating'!E86&amp;", "&amp;'Risk Rating'!J86&amp;", "&amp;'Risk Rating'!E87&amp;", "&amp;'Risk Rating'!J87&amp;", "&amp;'Risk Rating'!E88&amp;", "&amp;'Risk Rating'!J88&amp;", "&amp;'Risk Rating'!E89&amp;", "&amp;'Risk Rating'!J89&amp;", "&amp;'Risk Rating'!E90&amp;", "&amp;'Risk Rating'!J90&amp;", "&amp;'Risk Rating'!E91&amp;", "&amp;'Risk Rating'!J91&amp;", "&amp;'Risk Rating'!E92&amp;", "&amp;'Risk Rating'!J92&amp;", "&amp;'Risk Rating'!E93&amp;", "&amp;'Risk Rating'!J93</f>
        <v>0, 0, 0, 0, 0, 0, 0, 0, 0, 0, 0, 0, 0, 0, 0, 0, 0, 0</v>
      </c>
      <c r="D37" s="364">
        <f>'Risk Rating'!F40</f>
        <v>0</v>
      </c>
      <c r="E37" s="364"/>
      <c r="F37" s="364"/>
      <c r="G37" s="364"/>
      <c r="H37" s="364"/>
      <c r="I37" s="364"/>
      <c r="J37" s="364"/>
      <c r="K37" s="364"/>
      <c r="L37" s="364"/>
      <c r="M37" s="364"/>
      <c r="N37" s="365"/>
      <c r="O37" s="147">
        <f>SUM('Risk Rating'!H85,'Risk Rating'!M85,'Risk Rating'!H86,'Risk Rating'!M86,'Risk Rating'!H87,'Risk Rating'!M87,'Risk Rating'!H88,'Risk Rating'!M88,'Risk Rating'!H89,'Risk Rating'!M89,'Risk Rating'!H90,'Risk Rating'!M90,'Risk Rating'!H91,'Risk Rating'!M91,'Risk Rating'!H92,'Risk Rating'!M92,'Risk Rating'!H93,'Risk Rating'!M93)</f>
        <v>0</v>
      </c>
      <c r="P37" s="101"/>
      <c r="Q37" s="101"/>
    </row>
    <row r="38" spans="1:17" ht="15.75" thickBot="1">
      <c r="A38" s="47"/>
      <c r="B38" s="59" t="s">
        <v>557</v>
      </c>
      <c r="C38" s="363" t="str">
        <f>'Risk Rating'!E94&amp;", "&amp;'Risk Rating'!J94&amp;", "&amp;'Risk Rating'!E95&amp;", "&amp;'Risk Rating'!J95&amp;", "&amp;'Risk Rating'!E96&amp;", "&amp;'Risk Rating'!J96</f>
        <v>0, 0, 0, 0, 0, 0</v>
      </c>
      <c r="D38" s="364">
        <f>'Risk Rating'!F41</f>
        <v>0</v>
      </c>
      <c r="E38" s="364"/>
      <c r="F38" s="364"/>
      <c r="G38" s="364"/>
      <c r="H38" s="364"/>
      <c r="I38" s="364"/>
      <c r="J38" s="364"/>
      <c r="K38" s="364"/>
      <c r="L38" s="364"/>
      <c r="M38" s="364"/>
      <c r="N38" s="365"/>
      <c r="O38" s="147">
        <f>SUM('Risk Rating'!H94,'Risk Rating'!M94,'Risk Rating'!H95,'Risk Rating'!M95,'Risk Rating'!H96,'Risk Rating'!M96)</f>
        <v>0</v>
      </c>
      <c r="P38" s="101"/>
      <c r="Q38" s="101"/>
    </row>
    <row r="39" spans="1:17" ht="15.75" thickBot="1">
      <c r="A39" s="47"/>
      <c r="B39" s="59" t="s">
        <v>558</v>
      </c>
      <c r="C39" s="363" t="str">
        <f>'Risk Rating'!E97&amp;", "&amp;'Risk Rating'!J97&amp;", "&amp;'Risk Rating'!E98&amp;", "&amp;'Risk Rating'!J98&amp;", "&amp;'Risk Rating'!E99&amp;", "&amp;'Risk Rating'!J99&amp;", "&amp;'Risk Rating'!E100&amp;", "&amp;'Risk Rating'!J100&amp;", "&amp;'Risk Rating'!E101&amp;", "&amp;'Risk Rating'!J101&amp;", "&amp;'Risk Rating'!E102&amp;", "&amp;'Risk Rating'!J102&amp;", "&amp;'Risk Rating'!E103&amp;", "&amp;'Risk Rating'!J103&amp;", "&amp;'Risk Rating'!E104&amp;", "&amp;'Risk Rating'!J104&amp;", "&amp;'Risk Rating'!E105&amp;", "&amp;'Risk Rating'!J105</f>
        <v>0, 0, 0, 0, 0, 0, 0, 0, 0, 0, 0, 0, 0, 0, 0, 0, 0, 0</v>
      </c>
      <c r="D39" s="364">
        <f>'Risk Rating'!F42</f>
        <v>0</v>
      </c>
      <c r="E39" s="364"/>
      <c r="F39" s="364"/>
      <c r="G39" s="364"/>
      <c r="H39" s="364"/>
      <c r="I39" s="364"/>
      <c r="J39" s="364"/>
      <c r="K39" s="364"/>
      <c r="L39" s="364"/>
      <c r="M39" s="364"/>
      <c r="N39" s="365"/>
      <c r="O39" s="147">
        <f>SUM('Risk Rating'!H97,'Risk Rating'!M97,'Risk Rating'!H98,'Risk Rating'!M98,'Risk Rating'!H99,'Risk Rating'!M99,'Risk Rating'!H100,'Risk Rating'!M100,'Risk Rating'!H101,'Risk Rating'!M101,'Risk Rating'!H102,'Risk Rating'!M102,'Risk Rating'!H103,'Risk Rating'!M103,'Risk Rating'!H104,'Risk Rating'!M104,'Risk Rating'!H105,'Risk Rating'!M105)</f>
        <v>0</v>
      </c>
      <c r="P39" s="101"/>
      <c r="Q39" s="101"/>
    </row>
    <row r="40" spans="1:17" ht="15.75" thickBot="1">
      <c r="A40" s="47"/>
      <c r="B40" s="209" t="s">
        <v>559</v>
      </c>
      <c r="C40" s="363" t="str">
        <f>'Risk Rating'!E106&amp;", "&amp;'Risk Rating'!J106&amp;", "&amp;'Risk Rating'!E107&amp;", "&amp;'Risk Rating'!J107&amp;", "&amp;'Risk Rating'!E108&amp;", "&amp;'Risk Rating'!J108&amp;", "&amp;'Risk Rating'!E109&amp;", "&amp;'Risk Rating'!J109&amp;", "&amp;'Risk Rating'!E110&amp;", "&amp;'Risk Rating'!J110&amp;", "&amp;'Risk Rating'!E111&amp;", "&amp;'Risk Rating'!J111</f>
        <v>0, 0, 0, 0, 0, 0, 0, 0, 0, 0, 0, 0</v>
      </c>
      <c r="D40" s="364">
        <f>'Risk Rating'!F43</f>
        <v>0</v>
      </c>
      <c r="E40" s="364"/>
      <c r="F40" s="364"/>
      <c r="G40" s="364"/>
      <c r="H40" s="364"/>
      <c r="I40" s="364"/>
      <c r="J40" s="364"/>
      <c r="K40" s="364"/>
      <c r="L40" s="364"/>
      <c r="M40" s="364"/>
      <c r="N40" s="365"/>
      <c r="O40" s="147">
        <f>SUM('Risk Rating'!H106,'Risk Rating'!M106,'Risk Rating'!H107,'Risk Rating'!M107,'Risk Rating'!H108,'Risk Rating'!M108,'Risk Rating'!H109,'Risk Rating'!M109,'Risk Rating'!H110,'Risk Rating'!M110,'Risk Rating'!H111,'Risk Rating'!M111)</f>
        <v>0</v>
      </c>
      <c r="P40" s="101"/>
      <c r="Q40" s="101"/>
    </row>
    <row r="41" spans="1:17" ht="15.75" thickBot="1">
      <c r="A41" s="47"/>
      <c r="B41" s="46" t="s">
        <v>560</v>
      </c>
      <c r="C41" s="366" t="str">
        <f>'Risk Rating'!E112&amp;", "&amp;'Risk Rating'!J112&amp;", "&amp;'Risk Rating'!E113&amp;", "&amp;'Risk Rating'!J113&amp;", "&amp;'Risk Rating'!E114&amp;", "&amp;'Risk Rating'!J114&amp;", "&amp;'Risk Rating'!E115&amp;", "&amp;'Risk Rating'!J115&amp;", "&amp;'Risk Rating'!E116&amp;", "&amp;'Risk Rating'!J116&amp;", "&amp;'Risk Rating'!E117&amp;", "&amp;'Risk Rating'!J117</f>
        <v>0, 0, 0, 0, 0, 0, 0, 0, 0, 0, 0, 0</v>
      </c>
      <c r="D41" s="367">
        <f>'Risk Rating'!F44</f>
        <v>0</v>
      </c>
      <c r="E41" s="367"/>
      <c r="F41" s="367"/>
      <c r="G41" s="367"/>
      <c r="H41" s="367"/>
      <c r="I41" s="367"/>
      <c r="J41" s="367"/>
      <c r="K41" s="367"/>
      <c r="L41" s="367"/>
      <c r="M41" s="367"/>
      <c r="N41" s="368"/>
      <c r="O41" s="147">
        <f>SUM('Risk Rating'!H112,'Risk Rating'!M112,'Risk Rating'!H113,'Risk Rating'!M113,'Risk Rating'!H114,'Risk Rating'!M114,'Risk Rating'!H115,'Risk Rating'!M115,'Risk Rating'!H116,'Risk Rating'!M116,'Risk Rating'!H117,'Risk Rating'!M117)</f>
        <v>0</v>
      </c>
      <c r="P41" s="101"/>
      <c r="Q41" s="101"/>
    </row>
    <row r="42" spans="1:17" ht="15.75" thickBot="1">
      <c r="A42" s="47"/>
      <c r="B42" s="56" t="s">
        <v>584</v>
      </c>
      <c r="C42" s="48"/>
      <c r="D42" s="144"/>
      <c r="E42" s="48"/>
      <c r="F42" s="144"/>
      <c r="G42" s="48"/>
      <c r="H42" s="48"/>
      <c r="I42" s="48"/>
      <c r="J42" s="48"/>
      <c r="K42" s="48"/>
      <c r="L42" s="48"/>
      <c r="M42" s="48"/>
      <c r="N42" s="48"/>
      <c r="O42" s="148">
        <f>SUM(O34:O41)</f>
        <v>0</v>
      </c>
      <c r="P42" s="101"/>
      <c r="Q42" s="101"/>
    </row>
    <row r="43" spans="1:17" ht="15.75" thickBot="1">
      <c r="A43" s="47"/>
      <c r="B43" s="139"/>
      <c r="C43" s="64"/>
      <c r="D43" s="64"/>
      <c r="E43" s="64"/>
      <c r="F43" s="64"/>
      <c r="G43" s="64"/>
      <c r="H43" s="64"/>
      <c r="I43" s="64"/>
      <c r="J43" s="64"/>
      <c r="P43" s="101"/>
      <c r="Q43" s="101"/>
    </row>
    <row r="44" spans="1:17" ht="15.75" thickBot="1">
      <c r="A44" s="53"/>
      <c r="B44" s="143" t="s">
        <v>573</v>
      </c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6"/>
      <c r="P44" s="101"/>
      <c r="Q44" s="101"/>
    </row>
    <row r="45" spans="1:17" ht="15.75" thickBot="1">
      <c r="A45" s="47"/>
      <c r="B45" s="59" t="s">
        <v>561</v>
      </c>
      <c r="C45" s="360" t="str">
        <f>'Risk Rating'!E118&amp;", "&amp;'Risk Rating'!J118&amp;", "&amp;'Risk Rating'!E119&amp;", "&amp;'Risk Rating'!J119&amp;", "&amp;'Risk Rating'!E120&amp;", "&amp;'Risk Rating'!J120&amp;", "&amp;'Risk Rating'!E121&amp;", "&amp;'Risk Rating'!J121</f>
        <v>0, 0, 0, 0, 0, 0, 0, 0</v>
      </c>
      <c r="D45" s="361">
        <f>'Risk Rating'!F49</f>
        <v>0</v>
      </c>
      <c r="E45" s="361"/>
      <c r="F45" s="361"/>
      <c r="G45" s="361"/>
      <c r="H45" s="361"/>
      <c r="I45" s="361"/>
      <c r="J45" s="361"/>
      <c r="K45" s="361"/>
      <c r="L45" s="361"/>
      <c r="M45" s="361"/>
      <c r="N45" s="362"/>
      <c r="O45" s="147">
        <f>SUM('Risk Rating'!H118,'Risk Rating'!M118,'Risk Rating'!H119,'Risk Rating'!M119,'Risk Rating'!H120,'Risk Rating'!M120,'Risk Rating'!H121,'Risk Rating'!M121)</f>
        <v>0</v>
      </c>
      <c r="P45" s="101"/>
      <c r="Q45" s="101"/>
    </row>
    <row r="46" spans="1:17" ht="15.75" thickBot="1">
      <c r="A46" s="47"/>
      <c r="B46" s="59" t="s">
        <v>562</v>
      </c>
      <c r="C46" s="363" t="str">
        <f>'Risk Rating'!E122&amp;", "&amp;'Risk Rating'!J122&amp;", "&amp;'Risk Rating'!E123&amp;", "&amp;'Risk Rating'!J123&amp;", "&amp;'Risk Rating'!E125&amp;", "&amp;'Risk Rating'!J125&amp;", "&amp;'Risk Rating'!E126&amp;", "&amp;'Risk Rating'!J126</f>
        <v>0, 0, 0, 0, 0, 0, 0, 0</v>
      </c>
      <c r="D46" s="364">
        <f>'Risk Rating'!F50</f>
        <v>0</v>
      </c>
      <c r="E46" s="364"/>
      <c r="F46" s="364"/>
      <c r="G46" s="364"/>
      <c r="H46" s="364"/>
      <c r="I46" s="364"/>
      <c r="J46" s="364"/>
      <c r="K46" s="364"/>
      <c r="L46" s="364"/>
      <c r="M46" s="364"/>
      <c r="N46" s="365"/>
      <c r="O46" s="147">
        <f>SUM('Risk Rating'!H122,'Risk Rating'!M122,'Risk Rating'!H123,'Risk Rating'!M123,'Risk Rating'!H125,'Risk Rating'!M125,'Risk Rating'!H126,'Risk Rating'!M126)</f>
        <v>0</v>
      </c>
      <c r="P46" s="101"/>
      <c r="Q46" s="101"/>
    </row>
    <row r="47" spans="1:17" ht="15.75" thickBot="1">
      <c r="A47" s="47"/>
      <c r="B47" s="59" t="s">
        <v>563</v>
      </c>
      <c r="C47" s="363" t="str">
        <f>'Risk Rating'!E127&amp;", "&amp;'Risk Rating'!J127&amp;", "&amp;'Risk Rating'!E128&amp;", "&amp;'Risk Rating'!J128&amp;", "&amp;'Risk Rating'!E129&amp;", "&amp;'Risk Rating'!J129&amp;", "&amp;'Risk Rating'!E130&amp;", "&amp;'Risk Rating'!J130&amp;", "&amp;'Risk Rating'!E131&amp;", "&amp;'Risk Rating'!J131&amp;", "&amp;'Risk Rating'!E132&amp;", "&amp;'Risk Rating'!J132&amp;", "&amp;'Risk Rating'!E142&amp;", "&amp;'Risk Rating'!J142&amp;", "&amp;'Risk Rating'!E143&amp;", "&amp;'Risk Rating'!J143&amp;", "&amp;'Risk Rating'!E144&amp;", "&amp;'Risk Rating'!J144</f>
        <v>0, 0, 0, 0, 0, 0, 0, 0, 0, 0, 0, 0, 0, 0, 0, 0, 0, 0</v>
      </c>
      <c r="D47" s="364">
        <f>'Risk Rating'!F51</f>
        <v>0</v>
      </c>
      <c r="E47" s="364"/>
      <c r="F47" s="364"/>
      <c r="G47" s="364"/>
      <c r="H47" s="364"/>
      <c r="I47" s="364"/>
      <c r="J47" s="364"/>
      <c r="K47" s="364"/>
      <c r="L47" s="364"/>
      <c r="M47" s="364"/>
      <c r="N47" s="365"/>
      <c r="O47" s="147">
        <f>SUM('Risk Rating'!H127,'Risk Rating'!M127,'Risk Rating'!H128,'Risk Rating'!M128,'Risk Rating'!H129,'Risk Rating'!M129,'Risk Rating'!H130,'Risk Rating'!M130,'Risk Rating'!H131,'Risk Rating'!M131,'Risk Rating'!H132,'Risk Rating'!M132,'Risk Rating'!H142,'Risk Rating'!M142,'Risk Rating'!H143,'Risk Rating'!M143,'Risk Rating'!H144,'Risk Rating'!M144)</f>
        <v>0</v>
      </c>
      <c r="P47" s="101"/>
      <c r="Q47" s="101"/>
    </row>
    <row r="48" spans="1:17" ht="15.75" thickBot="1">
      <c r="A48" s="47"/>
      <c r="B48" s="59" t="s">
        <v>564</v>
      </c>
      <c r="C48" s="363" t="str">
        <f>'Risk Rating'!E133&amp;", "&amp;'Risk Rating'!J133&amp;", "&amp;'Risk Rating'!E134&amp;", "&amp;'Risk Rating'!J134&amp;", "&amp;'Risk Rating'!E135&amp;", "&amp;'Risk Rating'!J135&amp;", "&amp;'Risk Rating'!E136&amp;", "&amp;'Risk Rating'!J136&amp;", "&amp;'Risk Rating'!E137&amp;", "&amp;'Risk Rating'!J137&amp;", "&amp;'Risk Rating'!E138&amp;", "&amp;'Risk Rating'!J138&amp;", "&amp;'Risk Rating'!E139&amp;", "&amp;'Risk Rating'!J139&amp;", "&amp;'Risk Rating'!E140&amp;", "&amp;'Risk Rating'!J140&amp;", "&amp;'Risk Rating'!E141&amp;", "&amp;'Risk Rating'!J141</f>
        <v>0, 0, 0, 0, 0, 0, 0, 0, 0, 0, 0, 0, 0, 0, 0, 0, 0, 0</v>
      </c>
      <c r="D48" s="364">
        <f>'Risk Rating'!F52</f>
        <v>0</v>
      </c>
      <c r="E48" s="364"/>
      <c r="F48" s="364"/>
      <c r="G48" s="364"/>
      <c r="H48" s="364"/>
      <c r="I48" s="364"/>
      <c r="J48" s="364"/>
      <c r="K48" s="364"/>
      <c r="L48" s="364"/>
      <c r="M48" s="364"/>
      <c r="N48" s="365"/>
      <c r="O48" s="147">
        <f>SUM('Risk Rating'!H133,'Risk Rating'!M133,'Risk Rating'!H134,'Risk Rating'!M134,'Risk Rating'!H135,'Risk Rating'!M135,'Risk Rating'!H136,'Risk Rating'!M136,'Risk Rating'!H137,'Risk Rating'!M137,'Risk Rating'!H138,'Risk Rating'!M138,'Risk Rating'!H139,'Risk Rating'!M139,'Risk Rating'!H140,'Risk Rating'!M140,'Risk Rating'!H141,'Risk Rating'!M141)</f>
        <v>0</v>
      </c>
      <c r="P48" s="101"/>
      <c r="Q48" s="101"/>
    </row>
    <row r="49" spans="1:17" ht="15.75" thickBot="1">
      <c r="A49" s="47"/>
      <c r="B49" s="59" t="s">
        <v>568</v>
      </c>
      <c r="C49" s="363" t="str">
        <f>'Risk Rating'!E145&amp;", "&amp;'Risk Rating'!J145&amp;", "&amp;'Risk Rating'!E146&amp;", "&amp;'Risk Rating'!J146&amp;", "&amp;'Risk Rating'!E147&amp;", "&amp;'Risk Rating'!J147&amp;", "&amp;'Risk Rating'!E148&amp;", "&amp;'Risk Rating'!J148&amp;", "&amp;'Risk Rating'!E149&amp;", "&amp;'Risk Rating'!J149&amp;", "&amp;'Risk Rating'!E150&amp;", "&amp;'Risk Rating'!J150&amp;", "&amp;'Risk Rating'!E151&amp;", "&amp;'Risk Rating'!J151</f>
        <v>0, 0, 0, 0, 0, 0, 0, 0, 0, 0, 0, 0, 0, 0</v>
      </c>
      <c r="D49" s="364">
        <f>'Risk Rating'!F53</f>
        <v>0</v>
      </c>
      <c r="E49" s="364"/>
      <c r="F49" s="364"/>
      <c r="G49" s="364"/>
      <c r="H49" s="364"/>
      <c r="I49" s="364"/>
      <c r="J49" s="364"/>
      <c r="K49" s="364"/>
      <c r="L49" s="364"/>
      <c r="M49" s="364"/>
      <c r="N49" s="365"/>
      <c r="O49" s="147">
        <f>SUM('Risk Rating'!H145,'Risk Rating'!M145,'Risk Rating'!H146,'Risk Rating'!M146,'Risk Rating'!H147,'Risk Rating'!M147,'Risk Rating'!H148,'Risk Rating'!M148,'Risk Rating'!H149,'Risk Rating'!M149,'Risk Rating'!H150,'Risk Rating'!M150,'Risk Rating'!H151,'Risk Rating'!M151)</f>
        <v>0</v>
      </c>
      <c r="P49" s="101"/>
      <c r="Q49" s="101"/>
    </row>
    <row r="50" spans="1:17" ht="15.75" thickBot="1">
      <c r="A50" s="47"/>
      <c r="B50" s="59" t="s">
        <v>566</v>
      </c>
      <c r="C50" s="363" t="str">
        <f>'Risk Rating'!E152&amp;", "&amp;'Risk Rating'!J152</f>
        <v>0, 0</v>
      </c>
      <c r="D50" s="364">
        <f>'Risk Rating'!F54</f>
        <v>0</v>
      </c>
      <c r="E50" s="364"/>
      <c r="F50" s="364"/>
      <c r="G50" s="364"/>
      <c r="H50" s="364"/>
      <c r="I50" s="364"/>
      <c r="J50" s="364"/>
      <c r="K50" s="364"/>
      <c r="L50" s="364"/>
      <c r="M50" s="364"/>
      <c r="N50" s="365"/>
      <c r="O50" s="147">
        <f>'Risk Rating'!H152+'Risk Rating'!M152</f>
        <v>0</v>
      </c>
      <c r="P50" s="101"/>
      <c r="Q50" s="101"/>
    </row>
    <row r="51" spans="1:17" ht="15.75" thickBot="1">
      <c r="A51" s="47"/>
      <c r="B51" s="59" t="s">
        <v>567</v>
      </c>
      <c r="C51" s="363" t="str">
        <f>'Risk Rating'!E153&amp;", "&amp;'Risk Rating'!J153&amp;", "&amp;'Risk Rating'!E154&amp;", "&amp;'Risk Rating'!J154&amp;", "&amp;'Risk Rating'!E155&amp;", "&amp;'Risk Rating'!J155</f>
        <v>0, 0, 0, 0, 0, 0</v>
      </c>
      <c r="D51" s="364">
        <f>'Risk Rating'!F55</f>
        <v>0</v>
      </c>
      <c r="E51" s="364"/>
      <c r="F51" s="364"/>
      <c r="G51" s="364"/>
      <c r="H51" s="364"/>
      <c r="I51" s="364"/>
      <c r="J51" s="364"/>
      <c r="K51" s="364"/>
      <c r="L51" s="364"/>
      <c r="M51" s="364"/>
      <c r="N51" s="365"/>
      <c r="O51" s="147">
        <f>SUM('Risk Rating'!H153,'Risk Rating'!M153,'Risk Rating'!H154,'Risk Rating'!M154,'Risk Rating'!H155,'Risk Rating'!M155)</f>
        <v>0</v>
      </c>
      <c r="P51" s="101"/>
      <c r="Q51" s="101"/>
    </row>
    <row r="52" spans="1:17" ht="15.75" thickBot="1">
      <c r="A52" s="47"/>
      <c r="B52" s="59" t="s">
        <v>569</v>
      </c>
      <c r="C52" s="363" t="str">
        <f>'Risk Rating'!E156&amp;", "&amp;'Risk Rating'!J156&amp;", "&amp;'Risk Rating'!E157&amp;", "&amp;'Risk Rating'!J157&amp;", "&amp;'Risk Rating'!E158&amp;", "&amp;'Risk Rating'!J158&amp;", "&amp;'Risk Rating'!E162&amp;", "&amp;'Risk Rating'!J162&amp;", "&amp;'Risk Rating'!E163&amp;", "&amp;'Risk Rating'!J163</f>
        <v>0, 0, 0, 0, 0, 0, 0, 0, 0, 0</v>
      </c>
      <c r="D52" s="364">
        <f>'Risk Rating'!F56</f>
        <v>0</v>
      </c>
      <c r="E52" s="364"/>
      <c r="F52" s="364"/>
      <c r="G52" s="364"/>
      <c r="H52" s="364"/>
      <c r="I52" s="364"/>
      <c r="J52" s="364"/>
      <c r="K52" s="364"/>
      <c r="L52" s="364"/>
      <c r="M52" s="364"/>
      <c r="N52" s="365"/>
      <c r="O52" s="147">
        <f>SUM('Risk Rating'!H156,'Risk Rating'!M156,'Risk Rating'!H157,'Risk Rating'!M157,'Risk Rating'!H158,'Risk Rating'!M158,'Risk Rating'!H162,'Risk Rating'!M162,'Risk Rating'!H163,'Risk Rating'!M163)</f>
        <v>0</v>
      </c>
      <c r="P52" s="101"/>
      <c r="Q52" s="101"/>
    </row>
    <row r="53" spans="1:17" ht="15.75" thickBot="1">
      <c r="A53" s="47"/>
      <c r="B53" s="59" t="s">
        <v>570</v>
      </c>
      <c r="C53" s="363" t="str">
        <f>'Risk Rating'!E159&amp;", "&amp;'Risk Rating'!J159&amp;", "&amp;'Risk Rating'!E160&amp;", "&amp;'Risk Rating'!J160&amp;", "&amp;'Risk Rating'!E161&amp;", "&amp;'Risk Rating'!J161</f>
        <v>0, 0, 0, 0, 0, 0</v>
      </c>
      <c r="D53" s="364">
        <f>'Risk Rating'!F57</f>
        <v>0</v>
      </c>
      <c r="E53" s="364"/>
      <c r="F53" s="364"/>
      <c r="G53" s="364"/>
      <c r="H53" s="364"/>
      <c r="I53" s="364"/>
      <c r="J53" s="364"/>
      <c r="K53" s="364"/>
      <c r="L53" s="364"/>
      <c r="M53" s="364"/>
      <c r="N53" s="365"/>
      <c r="O53" s="147">
        <f>SUM('Risk Rating'!H159,'Risk Rating'!M159,'Risk Rating'!H160,'Risk Rating'!M160,'Risk Rating'!H161,'Risk Rating'!M161)</f>
        <v>0</v>
      </c>
      <c r="P53" s="101"/>
      <c r="Q53" s="101"/>
    </row>
    <row r="54" spans="1:17" ht="15.75" thickBot="1">
      <c r="A54" s="47"/>
      <c r="B54" s="209" t="s">
        <v>571</v>
      </c>
      <c r="C54" s="363" t="str">
        <f>'Risk Rating'!E164&amp;", "&amp;'Risk Rating'!J164&amp;", "&amp;'Risk Rating'!E165&amp;", "&amp;'Risk Rating'!J165&amp;", "&amp;'Risk Rating'!E166&amp;", "&amp;'Risk Rating'!J166&amp;", "&amp;'Risk Rating'!E167&amp;", "&amp;'Risk Rating'!J167</f>
        <v>0, 0, 0, 0, 0, 0, 0, 0</v>
      </c>
      <c r="D54" s="364">
        <f>'Risk Rating'!F58</f>
        <v>0</v>
      </c>
      <c r="E54" s="364"/>
      <c r="F54" s="364"/>
      <c r="G54" s="364"/>
      <c r="H54" s="364"/>
      <c r="I54" s="364"/>
      <c r="J54" s="364"/>
      <c r="K54" s="364"/>
      <c r="L54" s="364"/>
      <c r="M54" s="364"/>
      <c r="N54" s="365"/>
      <c r="O54" s="147">
        <f>SUM('Risk Rating'!H164,'Risk Rating'!M164,'Risk Rating'!H165,'Risk Rating'!M165,'Risk Rating'!H166,'Risk Rating'!M166,'Risk Rating'!H167,'Risk Rating'!M167)</f>
        <v>0</v>
      </c>
      <c r="P54" s="101"/>
      <c r="Q54" s="101"/>
    </row>
    <row r="55" spans="1:17" ht="15.75" thickBot="1">
      <c r="A55" s="47"/>
      <c r="B55" s="58" t="s">
        <v>572</v>
      </c>
      <c r="C55" s="366" t="str">
        <f>'Risk Rating'!E168&amp;", "&amp;'Risk Rating'!J168&amp;", "&amp;'Risk Rating'!E169&amp;", "&amp;'Risk Rating'!J169</f>
        <v>0, 0, 0, 0</v>
      </c>
      <c r="D55" s="367">
        <f>'Risk Rating'!F59</f>
        <v>0</v>
      </c>
      <c r="E55" s="367"/>
      <c r="F55" s="367"/>
      <c r="G55" s="367"/>
      <c r="H55" s="367"/>
      <c r="I55" s="367"/>
      <c r="J55" s="367"/>
      <c r="K55" s="367"/>
      <c r="L55" s="367"/>
      <c r="M55" s="367"/>
      <c r="N55" s="368"/>
      <c r="O55" s="147">
        <f>SUM('Risk Rating'!H168,'Risk Rating'!M168,'Risk Rating'!H169,'Risk Rating'!M169)</f>
        <v>0</v>
      </c>
      <c r="P55" s="101"/>
      <c r="Q55" s="101"/>
    </row>
    <row r="56" spans="1:17" ht="15.75" thickBot="1">
      <c r="A56" s="47"/>
      <c r="B56" s="56" t="s">
        <v>584</v>
      </c>
      <c r="C56" s="141"/>
      <c r="D56" s="142"/>
      <c r="E56" s="141"/>
      <c r="F56" s="142"/>
      <c r="G56" s="141"/>
      <c r="H56" s="141"/>
      <c r="I56" s="141"/>
      <c r="J56" s="141"/>
      <c r="K56" s="141"/>
      <c r="L56" s="141"/>
      <c r="M56" s="141"/>
      <c r="N56" s="141"/>
      <c r="O56" s="148">
        <f>SUM(O45:O55)</f>
        <v>0</v>
      </c>
      <c r="P56" s="101"/>
      <c r="Q56" s="101"/>
    </row>
    <row r="57" spans="1:17" ht="15.75" thickBot="1">
      <c r="A57" s="47"/>
      <c r="B57" s="139"/>
      <c r="C57" s="64"/>
      <c r="D57" s="64"/>
      <c r="E57" s="64"/>
      <c r="F57" s="64"/>
      <c r="G57" s="64"/>
      <c r="H57" s="64"/>
      <c r="I57" s="64"/>
      <c r="J57" s="64"/>
      <c r="P57" s="101"/>
      <c r="Q57" s="101"/>
    </row>
    <row r="58" spans="1:17" ht="15.75" thickBot="1">
      <c r="A58" s="85"/>
      <c r="B58" s="143" t="s">
        <v>528</v>
      </c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P58" s="101"/>
      <c r="Q58" s="101"/>
    </row>
    <row r="59" spans="1:17" ht="15.75" thickBot="1">
      <c r="A59" s="47"/>
      <c r="B59" s="59" t="s">
        <v>574</v>
      </c>
      <c r="C59" s="360" t="str">
        <f>'Risk Rating'!E170&amp;", "&amp;'Risk Rating'!J170&amp;", "&amp;'Risk Rating'!E171&amp;", "&amp;'Risk Rating'!J171&amp;", "&amp;'Risk Rating'!E172&amp;", "&amp;'Risk Rating'!J172&amp;", "&amp;'Risk Rating'!E173&amp;", "&amp;'Risk Rating'!J173&amp;", "&amp;'Risk Rating'!E174&amp;", "&amp;'Risk Rating'!J174&amp;", "&amp;'Risk Rating'!E175&amp;", "&amp;'Risk Rating'!J175&amp;", "&amp;'Risk Rating'!E176&amp;", "&amp;'Risk Rating'!J176</f>
        <v>0, 0, 0, 0, 0, 0, 0, 0, 0, 0, 0, 0, 0, 0</v>
      </c>
      <c r="D59" s="361">
        <f>'Risk Rating'!F63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2"/>
      <c r="O59" s="147">
        <f>SUM('Risk Rating'!H170,'Risk Rating'!M170,'Risk Rating'!H171,'Risk Rating'!M171,'Risk Rating'!H172,'Risk Rating'!M172,'Risk Rating'!H173,'Risk Rating'!M173,'Risk Rating'!H174,'Risk Rating'!M174,'Risk Rating'!H175,'Risk Rating'!M175,'Risk Rating'!H176,'Risk Rating'!M176)</f>
        <v>0</v>
      </c>
      <c r="P59" s="101"/>
      <c r="Q59" s="101"/>
    </row>
    <row r="60" spans="1:17" ht="15.75" thickBot="1">
      <c r="A60" s="47"/>
      <c r="B60" s="59" t="s">
        <v>575</v>
      </c>
      <c r="C60" s="363" t="str">
        <f>'Risk Rating'!E178&amp;", "&amp;'Risk Rating'!J178</f>
        <v>0, 0</v>
      </c>
      <c r="D60" s="364">
        <f>'Risk Rating'!F64</f>
        <v>0</v>
      </c>
      <c r="E60" s="364"/>
      <c r="F60" s="364"/>
      <c r="G60" s="364"/>
      <c r="H60" s="364"/>
      <c r="I60" s="364"/>
      <c r="J60" s="364"/>
      <c r="K60" s="364"/>
      <c r="L60" s="364"/>
      <c r="M60" s="364"/>
      <c r="N60" s="365"/>
      <c r="O60" s="147">
        <f>SUM('Risk Rating'!H178,'Risk Rating'!M178)</f>
        <v>0</v>
      </c>
      <c r="P60" s="101"/>
      <c r="Q60" s="101"/>
    </row>
    <row r="61" spans="1:17" ht="15.75" thickBot="1">
      <c r="A61" s="47"/>
      <c r="B61" s="59" t="s">
        <v>529</v>
      </c>
      <c r="C61" s="363" t="str">
        <f>'Risk Rating'!E177&amp;", "&amp;'Risk Rating'!J177&amp;", "&amp;'Risk Rating'!E179&amp;", "&amp;'Risk Rating'!J179&amp;", "&amp;'Risk Rating'!E180&amp;", "&amp;'Risk Rating'!J180&amp;", "&amp;'Risk Rating'!E181&amp;", "&amp;'Risk Rating'!J181&amp;", "&amp;'Risk Rating'!E182&amp;", "&amp;'Risk Rating'!J182</f>
        <v>0, 0, 0, 0, 0, 0, 0, 0, 0, 0</v>
      </c>
      <c r="D61" s="364">
        <f>'Risk Rating'!F65</f>
        <v>0</v>
      </c>
      <c r="E61" s="364"/>
      <c r="F61" s="364"/>
      <c r="G61" s="364"/>
      <c r="H61" s="364"/>
      <c r="I61" s="364"/>
      <c r="J61" s="364"/>
      <c r="K61" s="364"/>
      <c r="L61" s="364"/>
      <c r="M61" s="364"/>
      <c r="N61" s="365"/>
      <c r="O61" s="147">
        <f>SUM('Risk Rating'!H177,'Risk Rating'!M177,'Risk Rating'!H179,'Risk Rating'!M179,'Risk Rating'!H180,'Risk Rating'!M180,'Risk Rating'!H181,'Risk Rating'!M181,'Risk Rating'!H182,'Risk Rating'!M182)</f>
        <v>0</v>
      </c>
      <c r="P61" s="101"/>
      <c r="Q61" s="101"/>
    </row>
    <row r="62" spans="1:17" ht="15.75" thickBot="1">
      <c r="A62" s="47"/>
      <c r="B62" s="59" t="s">
        <v>530</v>
      </c>
      <c r="C62" s="363" t="str">
        <f>'Risk Rating'!E183&amp;", "&amp;'Risk Rating'!J183&amp;", "&amp;'Risk Rating'!E184&amp;", "&amp;'Risk Rating'!J184&amp;", "&amp;'Risk Rating'!E185&amp;", "&amp;'Risk Rating'!J185</f>
        <v>0, 0, 0, 0, 0, 0</v>
      </c>
      <c r="D62" s="364">
        <f>'Risk Rating'!F66</f>
        <v>0</v>
      </c>
      <c r="E62" s="364"/>
      <c r="F62" s="364"/>
      <c r="G62" s="364"/>
      <c r="H62" s="364"/>
      <c r="I62" s="364"/>
      <c r="J62" s="364"/>
      <c r="K62" s="364"/>
      <c r="L62" s="364"/>
      <c r="M62" s="364"/>
      <c r="N62" s="365"/>
      <c r="O62" s="147">
        <f>SUM('Risk Rating'!H183,'Risk Rating'!M183,'Risk Rating'!H184,'Risk Rating'!M184,'Risk Rating'!H185,'Risk Rating'!M185)</f>
        <v>0</v>
      </c>
      <c r="P62" s="101"/>
      <c r="Q62" s="101"/>
    </row>
    <row r="63" spans="1:17" ht="15.75" thickBot="1">
      <c r="A63" s="47"/>
      <c r="B63" s="59" t="s">
        <v>565</v>
      </c>
      <c r="C63" s="363" t="str">
        <f>'Risk Rating'!E186&amp;", "&amp;'Risk Rating'!J186&amp;", "&amp;'Risk Rating'!E187&amp;", "&amp;'Risk Rating'!J187</f>
        <v>0, 0, 0, 0</v>
      </c>
      <c r="D63" s="364">
        <f>'Risk Rating'!F67</f>
        <v>0</v>
      </c>
      <c r="E63" s="364"/>
      <c r="F63" s="364"/>
      <c r="G63" s="364"/>
      <c r="H63" s="364"/>
      <c r="I63" s="364"/>
      <c r="J63" s="364"/>
      <c r="K63" s="364"/>
      <c r="L63" s="364"/>
      <c r="M63" s="364"/>
      <c r="N63" s="365"/>
      <c r="O63" s="147">
        <f>SUM('Risk Rating'!H186,'Risk Rating'!M186,'Risk Rating'!H187,'Risk Rating'!M187)</f>
        <v>0</v>
      </c>
      <c r="P63" s="101"/>
      <c r="Q63" s="101"/>
    </row>
    <row r="64" spans="1:17" ht="15.75" thickBot="1">
      <c r="A64" s="47"/>
      <c r="B64" s="59" t="s">
        <v>576</v>
      </c>
      <c r="C64" s="363" t="str">
        <f>'Risk Rating'!E188&amp;", "&amp;'Risk Rating'!J188&amp;", "&amp;'Risk Rating'!E189&amp;", "&amp;'Risk Rating'!J189&amp;", "&amp;'Risk Rating'!E190&amp;", "&amp;'Risk Rating'!J190&amp;", "&amp;'Risk Rating'!E191&amp;", "&amp;'Risk Rating'!J191</f>
        <v>0, 0, 0, 0, 0, 0, 0, 0</v>
      </c>
      <c r="D64" s="364">
        <f>'Risk Rating'!F68</f>
        <v>0</v>
      </c>
      <c r="E64" s="364"/>
      <c r="F64" s="364"/>
      <c r="G64" s="364"/>
      <c r="H64" s="364"/>
      <c r="I64" s="364"/>
      <c r="J64" s="364"/>
      <c r="K64" s="364"/>
      <c r="L64" s="364"/>
      <c r="M64" s="364"/>
      <c r="N64" s="365"/>
      <c r="O64" s="147">
        <f>SUM('Risk Rating'!H188,'Risk Rating'!M188,'Risk Rating'!H189,'Risk Rating'!M189,'Risk Rating'!H190,'Risk Rating'!M190,'Risk Rating'!H191,'Risk Rating'!M191)</f>
        <v>0</v>
      </c>
      <c r="P64" s="101"/>
      <c r="Q64" s="101"/>
    </row>
    <row r="65" spans="1:17" ht="15.75" thickBot="1">
      <c r="A65" s="47"/>
      <c r="B65" s="46" t="s">
        <v>577</v>
      </c>
      <c r="C65" s="366" t="str">
        <f>'Risk Rating'!E192&amp;", "&amp;'Risk Rating'!J192&amp;", "&amp;'Risk Rating'!E193&amp;", "&amp;'Risk Rating'!J193&amp;", "&amp;'Risk Rating'!E194&amp;", "&amp;'Risk Rating'!J194</f>
        <v>0, 0, 0, 0, 0, 0</v>
      </c>
      <c r="D65" s="367">
        <f>'Risk Rating'!F69</f>
        <v>0</v>
      </c>
      <c r="E65" s="367"/>
      <c r="F65" s="367"/>
      <c r="G65" s="367"/>
      <c r="H65" s="367"/>
      <c r="I65" s="367"/>
      <c r="J65" s="367"/>
      <c r="K65" s="367"/>
      <c r="L65" s="367"/>
      <c r="M65" s="367"/>
      <c r="N65" s="368"/>
      <c r="O65" s="147">
        <f>SUM('Risk Rating'!H192,'Risk Rating'!M192,'Risk Rating'!H193,'Risk Rating'!M193,'Risk Rating'!H194,'Risk Rating'!M194)</f>
        <v>0</v>
      </c>
      <c r="P65" s="101"/>
      <c r="Q65" s="101"/>
    </row>
    <row r="66" spans="1:17" ht="15.75" thickBot="1">
      <c r="A66" s="54"/>
      <c r="B66" s="56" t="s">
        <v>584</v>
      </c>
      <c r="C66" s="141"/>
      <c r="D66" s="142"/>
      <c r="E66" s="141"/>
      <c r="F66" s="142"/>
      <c r="G66" s="141"/>
      <c r="H66" s="141"/>
      <c r="I66" s="141"/>
      <c r="J66" s="141"/>
      <c r="K66" s="141"/>
      <c r="L66" s="141"/>
      <c r="M66" s="141"/>
      <c r="N66" s="141"/>
      <c r="O66" s="148">
        <f>SUM(O59:O65)</f>
        <v>0</v>
      </c>
      <c r="P66" s="101"/>
      <c r="Q66" s="101"/>
    </row>
    <row r="67" spans="1:17" ht="15.75" thickBot="1">
      <c r="A67" s="47"/>
      <c r="B67" s="139"/>
      <c r="C67" s="64"/>
      <c r="D67" s="64"/>
      <c r="E67" s="64"/>
      <c r="F67" s="64"/>
      <c r="G67" s="64"/>
      <c r="H67" s="64"/>
      <c r="I67" s="64"/>
      <c r="J67" s="64"/>
      <c r="P67" s="101"/>
      <c r="Q67" s="101"/>
    </row>
    <row r="68" spans="1:17" ht="15.75" thickBot="1">
      <c r="A68" s="85"/>
      <c r="B68" s="143" t="s">
        <v>578</v>
      </c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P68" s="101"/>
      <c r="Q68" s="101"/>
    </row>
    <row r="69" spans="1:17" ht="15.75" thickBot="1">
      <c r="A69" s="47"/>
      <c r="B69" s="59" t="s">
        <v>579</v>
      </c>
      <c r="C69" s="360" t="str">
        <f>'Risk Rating'!E195&amp;", "&amp;'Risk Rating'!J195&amp;", "&amp;'Risk Rating'!E196&amp;", "&amp;'Risk Rating'!J196&amp;", "&amp;'Risk Rating'!E197&amp;", "&amp;'Risk Rating'!J197&amp;", "&amp;'Risk Rating'!E198&amp;", "&amp;'Risk Rating'!J198&amp;", "&amp;'Risk Rating'!E199&amp;", "&amp;'Risk Rating'!J199&amp;", "&amp;'Risk Rating'!E200&amp;", "&amp;'Risk Rating'!J200</f>
        <v>0, 0, 0, 0, 0, 0, 0, 0, 0, 0, 0, 0</v>
      </c>
      <c r="D69" s="361">
        <f>'Risk Rating'!F76</f>
        <v>0</v>
      </c>
      <c r="E69" s="361"/>
      <c r="F69" s="361"/>
      <c r="G69" s="361"/>
      <c r="H69" s="361"/>
      <c r="I69" s="361"/>
      <c r="J69" s="361"/>
      <c r="K69" s="361"/>
      <c r="L69" s="361"/>
      <c r="M69" s="361"/>
      <c r="N69" s="362"/>
      <c r="O69" s="147">
        <f>SUM('Risk Rating'!H195,'Risk Rating'!M195,'Risk Rating'!H196,'Risk Rating'!M196,'Risk Rating'!H197,'Risk Rating'!M197,'Risk Rating'!H198,'Risk Rating'!M198,'Risk Rating'!H199,'Risk Rating'!M199,'Risk Rating'!H200,'Risk Rating'!M200)</f>
        <v>0</v>
      </c>
      <c r="P69" s="101"/>
      <c r="Q69" s="101"/>
    </row>
    <row r="70" spans="1:17" ht="15.75" thickBot="1">
      <c r="A70" s="47"/>
      <c r="B70" s="59" t="s">
        <v>580</v>
      </c>
      <c r="C70" s="363" t="str">
        <f>'Risk Rating'!E201&amp;", "&amp;'Risk Rating'!J201&amp;", "&amp;'Risk Rating'!E202&amp;", "&amp;'Risk Rating'!J202&amp;", "&amp;'Risk Rating'!E203&amp;", "&amp;'Risk Rating'!J203&amp;", "&amp;'Risk Rating'!E204&amp;", "&amp;'Risk Rating'!J204&amp;", "&amp;'Risk Rating'!E205&amp;", "&amp;'Risk Rating'!J205&amp;", "&amp;'Risk Rating'!E206&amp;", "&amp;'Risk Rating'!J206</f>
        <v>0, 0, 0, 0, 0, 0, 0, 0, 0, 0, 0, 0</v>
      </c>
      <c r="D70" s="364">
        <f>'Risk Rating'!F77</f>
        <v>0</v>
      </c>
      <c r="E70" s="364"/>
      <c r="F70" s="364"/>
      <c r="G70" s="364"/>
      <c r="H70" s="364"/>
      <c r="I70" s="364"/>
      <c r="J70" s="364"/>
      <c r="K70" s="364"/>
      <c r="L70" s="364"/>
      <c r="M70" s="364"/>
      <c r="N70" s="365"/>
      <c r="O70" s="147">
        <f>SUM('Risk Rating'!H201,'Risk Rating'!M201,'Risk Rating'!H202,'Risk Rating'!M202,'Risk Rating'!H203,'Risk Rating'!M203,'Risk Rating'!H204,'Risk Rating'!M204,'Risk Rating'!H205,'Risk Rating'!M205,'Risk Rating'!H206,'Risk Rating'!M206)</f>
        <v>0</v>
      </c>
      <c r="P70" s="101"/>
      <c r="Q70" s="101"/>
    </row>
    <row r="71" spans="1:17" ht="15.75" thickBot="1">
      <c r="A71" s="47"/>
      <c r="B71" s="209" t="s">
        <v>581</v>
      </c>
      <c r="C71" s="363" t="str">
        <f>'Risk Rating'!E207&amp;", "&amp;'Risk Rating'!J207&amp;", "&amp;'Risk Rating'!E208&amp;", "&amp;'Risk Rating'!J208</f>
        <v>0, 0, 0, 0</v>
      </c>
      <c r="D71" s="364">
        <f>'Risk Rating'!F78</f>
        <v>0</v>
      </c>
      <c r="E71" s="364"/>
      <c r="F71" s="364"/>
      <c r="G71" s="364"/>
      <c r="H71" s="364"/>
      <c r="I71" s="364"/>
      <c r="J71" s="364"/>
      <c r="K71" s="364"/>
      <c r="L71" s="364"/>
      <c r="M71" s="364"/>
      <c r="N71" s="365"/>
      <c r="O71" s="147">
        <f>SUM('Risk Rating'!H207,'Risk Rating'!M207,'Risk Rating'!H208,'Risk Rating'!M208)</f>
        <v>0</v>
      </c>
      <c r="P71" s="101"/>
      <c r="Q71" s="101"/>
    </row>
    <row r="72" spans="1:17" ht="15.75" thickBot="1">
      <c r="A72" s="47"/>
      <c r="B72" s="57" t="s">
        <v>127</v>
      </c>
      <c r="C72" s="366" t="str">
        <f>'Risk Rating'!E209&amp;", "&amp;'Risk Rating'!J209&amp;", "&amp;'Risk Rating'!E210&amp;", "&amp;'Risk Rating'!J210&amp;", "&amp;'Risk Rating'!E211&amp;", "&amp;'Risk Rating'!J211&amp;", "&amp;'Risk Rating'!E212&amp;", "&amp;'Risk Rating'!J212</f>
        <v>0, 0, 0, 0, 0, 0, 0, 0</v>
      </c>
      <c r="D72" s="367">
        <f>'Risk Rating'!F79</f>
        <v>0</v>
      </c>
      <c r="E72" s="367"/>
      <c r="F72" s="367"/>
      <c r="G72" s="367"/>
      <c r="H72" s="367"/>
      <c r="I72" s="367"/>
      <c r="J72" s="367"/>
      <c r="K72" s="367"/>
      <c r="L72" s="367"/>
      <c r="M72" s="367"/>
      <c r="N72" s="368"/>
      <c r="O72" s="147">
        <f>SUM('Risk Rating'!H209,'Risk Rating'!M209,'Risk Rating'!H210,'Risk Rating'!M210,'Risk Rating'!H211,'Risk Rating'!M211,'Risk Rating'!H212,'Risk Rating'!M212)</f>
        <v>0</v>
      </c>
      <c r="P72" s="101"/>
      <c r="Q72" s="101"/>
    </row>
    <row r="73" spans="1:17" ht="15.75" thickBot="1">
      <c r="A73" s="54"/>
      <c r="B73" s="56" t="s">
        <v>584</v>
      </c>
      <c r="C73" s="141"/>
      <c r="D73" s="142"/>
      <c r="E73" s="141"/>
      <c r="F73" s="142"/>
      <c r="G73" s="141"/>
      <c r="H73" s="141"/>
      <c r="I73" s="141"/>
      <c r="J73" s="141"/>
      <c r="K73" s="141"/>
      <c r="L73" s="141"/>
      <c r="M73" s="141"/>
      <c r="N73" s="141"/>
      <c r="O73" s="148">
        <f>SUM(O69:O72)</f>
        <v>0</v>
      </c>
      <c r="P73" s="101"/>
      <c r="Q73" s="101"/>
    </row>
    <row r="74" spans="1:17">
      <c r="A74" s="47"/>
      <c r="B74" s="139"/>
      <c r="C74" s="139"/>
      <c r="D74" s="139"/>
      <c r="E74" s="139"/>
      <c r="F74" s="139"/>
      <c r="G74" s="139"/>
      <c r="H74" s="139"/>
      <c r="I74" s="139"/>
      <c r="J74" s="139"/>
      <c r="P74" s="101"/>
      <c r="Q74" s="101"/>
    </row>
    <row r="75" spans="1:17">
      <c r="A75" s="85"/>
      <c r="P75" s="101"/>
      <c r="Q75" s="101"/>
    </row>
    <row r="76" spans="1:17">
      <c r="A76" s="85"/>
      <c r="P76" s="101"/>
      <c r="Q76" s="101"/>
    </row>
    <row r="77" spans="1:17">
      <c r="A77" s="85"/>
      <c r="P77" s="101"/>
      <c r="Q77" s="101"/>
    </row>
    <row r="78" spans="1:17">
      <c r="A78" s="85"/>
      <c r="P78" s="101"/>
      <c r="Q78" s="101"/>
    </row>
    <row r="79" spans="1:17">
      <c r="A79" s="85"/>
      <c r="P79" s="101"/>
      <c r="Q79" s="101"/>
    </row>
    <row r="80" spans="1:17">
      <c r="P80" s="101"/>
      <c r="Q80" s="101"/>
    </row>
    <row r="81" spans="16:17">
      <c r="P81" s="101"/>
      <c r="Q81" s="101"/>
    </row>
    <row r="82" spans="16:17">
      <c r="P82" s="101"/>
      <c r="Q82" s="101"/>
    </row>
    <row r="83" spans="16:17">
      <c r="P83" s="101"/>
      <c r="Q83" s="101"/>
    </row>
    <row r="84" spans="16:17">
      <c r="P84" s="101"/>
      <c r="Q84" s="101"/>
    </row>
    <row r="85" spans="16:17">
      <c r="P85" s="101"/>
      <c r="Q85" s="101"/>
    </row>
    <row r="86" spans="16:17">
      <c r="P86" s="101"/>
      <c r="Q86" s="101"/>
    </row>
    <row r="87" spans="16:17">
      <c r="P87" s="101"/>
      <c r="Q87" s="101"/>
    </row>
    <row r="88" spans="16:17">
      <c r="P88" s="101"/>
      <c r="Q88" s="101"/>
    </row>
    <row r="89" spans="16:17">
      <c r="P89" s="101"/>
      <c r="Q89" s="101"/>
    </row>
    <row r="90" spans="16:17">
      <c r="P90" s="101"/>
      <c r="Q90" s="101"/>
    </row>
    <row r="91" spans="16:17">
      <c r="P91" s="101"/>
      <c r="Q91" s="101"/>
    </row>
    <row r="92" spans="16:17">
      <c r="P92" s="101"/>
      <c r="Q92" s="101"/>
    </row>
    <row r="93" spans="16:17">
      <c r="P93" s="101"/>
      <c r="Q93" s="101"/>
    </row>
    <row r="94" spans="16:17">
      <c r="P94" s="101"/>
      <c r="Q94" s="101"/>
    </row>
    <row r="95" spans="16:17">
      <c r="P95" s="101"/>
      <c r="Q95" s="101"/>
    </row>
    <row r="96" spans="16:17">
      <c r="P96" s="101"/>
      <c r="Q96" s="101"/>
    </row>
    <row r="97" spans="16:17">
      <c r="P97" s="101"/>
      <c r="Q97" s="101"/>
    </row>
    <row r="98" spans="16:17">
      <c r="P98" s="101"/>
      <c r="Q98" s="101"/>
    </row>
    <row r="99" spans="16:17">
      <c r="P99" s="101"/>
      <c r="Q99" s="101"/>
    </row>
    <row r="100" spans="16:17">
      <c r="P100" s="101"/>
      <c r="Q100" s="101"/>
    </row>
    <row r="101" spans="16:17">
      <c r="P101" s="101"/>
      <c r="Q101" s="101"/>
    </row>
    <row r="102" spans="16:17">
      <c r="P102" s="101"/>
      <c r="Q102" s="101"/>
    </row>
    <row r="103" spans="16:17">
      <c r="P103" s="101"/>
      <c r="Q103" s="101"/>
    </row>
    <row r="104" spans="16:17">
      <c r="P104" s="101"/>
      <c r="Q104" s="101"/>
    </row>
    <row r="105" spans="16:17">
      <c r="P105" s="101"/>
      <c r="Q105" s="101"/>
    </row>
    <row r="106" spans="16:17">
      <c r="P106" s="101"/>
      <c r="Q106" s="101"/>
    </row>
    <row r="107" spans="16:17">
      <c r="P107" s="101"/>
      <c r="Q107" s="101"/>
    </row>
    <row r="108" spans="16:17">
      <c r="P108" s="101"/>
      <c r="Q108" s="101"/>
    </row>
    <row r="109" spans="16:17">
      <c r="P109" s="101"/>
      <c r="Q109" s="101"/>
    </row>
    <row r="110" spans="16:17">
      <c r="P110" s="101"/>
      <c r="Q110" s="101"/>
    </row>
    <row r="111" spans="16:17">
      <c r="P111" s="101"/>
      <c r="Q111" s="101"/>
    </row>
    <row r="112" spans="16:17">
      <c r="P112" s="101"/>
      <c r="Q112" s="101"/>
    </row>
    <row r="113" spans="16:17">
      <c r="P113" s="101"/>
      <c r="Q113" s="101"/>
    </row>
    <row r="114" spans="16:17">
      <c r="P114" s="101"/>
      <c r="Q114" s="101"/>
    </row>
    <row r="115" spans="16:17">
      <c r="P115" s="101"/>
      <c r="Q115" s="101"/>
    </row>
    <row r="116" spans="16:17">
      <c r="P116" s="101"/>
      <c r="Q116" s="101"/>
    </row>
    <row r="117" spans="16:17">
      <c r="P117" s="101"/>
      <c r="Q117" s="101"/>
    </row>
    <row r="118" spans="16:17">
      <c r="P118" s="101"/>
      <c r="Q118" s="101"/>
    </row>
    <row r="119" spans="16:17">
      <c r="P119" s="101"/>
      <c r="Q119" s="101"/>
    </row>
    <row r="120" spans="16:17">
      <c r="P120" s="101"/>
      <c r="Q120" s="101"/>
    </row>
    <row r="121" spans="16:17">
      <c r="P121" s="101"/>
      <c r="Q121" s="101"/>
    </row>
    <row r="122" spans="16:17">
      <c r="P122" s="101"/>
      <c r="Q122" s="101"/>
    </row>
    <row r="123" spans="16:17">
      <c r="P123" s="101"/>
      <c r="Q123" s="101"/>
    </row>
    <row r="124" spans="16:17">
      <c r="P124" s="101"/>
      <c r="Q124" s="101"/>
    </row>
    <row r="125" spans="16:17">
      <c r="P125" s="101"/>
      <c r="Q125" s="101"/>
    </row>
    <row r="126" spans="16:17">
      <c r="P126" s="101"/>
      <c r="Q126" s="101"/>
    </row>
    <row r="127" spans="16:17">
      <c r="P127" s="101"/>
      <c r="Q127" s="101"/>
    </row>
    <row r="128" spans="16:17">
      <c r="P128" s="101"/>
      <c r="Q128" s="101"/>
    </row>
    <row r="129" spans="16:17">
      <c r="P129" s="101"/>
      <c r="Q129" s="101"/>
    </row>
    <row r="130" spans="16:17">
      <c r="P130" s="101"/>
      <c r="Q130" s="101"/>
    </row>
    <row r="131" spans="16:17">
      <c r="P131" s="101"/>
      <c r="Q131" s="101"/>
    </row>
    <row r="132" spans="16:17">
      <c r="P132" s="101"/>
      <c r="Q132" s="101"/>
    </row>
    <row r="133" spans="16:17">
      <c r="P133" s="101"/>
      <c r="Q133" s="101"/>
    </row>
    <row r="134" spans="16:17">
      <c r="P134" s="101"/>
      <c r="Q134" s="101"/>
    </row>
    <row r="135" spans="16:17">
      <c r="P135" s="101"/>
      <c r="Q135" s="101"/>
    </row>
    <row r="136" spans="16:17">
      <c r="P136" s="101"/>
      <c r="Q136" s="101"/>
    </row>
    <row r="137" spans="16:17">
      <c r="P137" s="101"/>
      <c r="Q137" s="101"/>
    </row>
    <row r="138" spans="16:17">
      <c r="P138" s="101"/>
      <c r="Q138" s="101"/>
    </row>
    <row r="139" spans="16:17">
      <c r="P139" s="101"/>
      <c r="Q139" s="101"/>
    </row>
    <row r="140" spans="16:17">
      <c r="P140" s="101"/>
      <c r="Q140" s="101"/>
    </row>
    <row r="141" spans="16:17">
      <c r="P141" s="101"/>
      <c r="Q141" s="101"/>
    </row>
    <row r="142" spans="16:17">
      <c r="P142" s="101"/>
      <c r="Q142" s="101"/>
    </row>
    <row r="143" spans="16:17">
      <c r="P143" s="101"/>
      <c r="Q143" s="101"/>
    </row>
    <row r="144" spans="16:17">
      <c r="P144" s="101"/>
      <c r="Q144" s="101"/>
    </row>
    <row r="145" spans="16:17">
      <c r="P145" s="101"/>
      <c r="Q145" s="101"/>
    </row>
    <row r="146" spans="16:17">
      <c r="P146" s="101"/>
      <c r="Q146" s="101"/>
    </row>
    <row r="147" spans="16:17">
      <c r="P147" s="101"/>
      <c r="Q147" s="101"/>
    </row>
    <row r="148" spans="16:17">
      <c r="P148" s="101"/>
      <c r="Q148" s="101"/>
    </row>
    <row r="149" spans="16:17">
      <c r="P149" s="101"/>
      <c r="Q149" s="101"/>
    </row>
    <row r="150" spans="16:17">
      <c r="P150" s="101"/>
      <c r="Q150" s="101"/>
    </row>
    <row r="151" spans="16:17">
      <c r="P151" s="101"/>
      <c r="Q151" s="101"/>
    </row>
    <row r="152" spans="16:17">
      <c r="P152" s="101"/>
      <c r="Q152" s="101"/>
    </row>
    <row r="153" spans="16:17">
      <c r="P153" s="101"/>
      <c r="Q153" s="101"/>
    </row>
    <row r="154" spans="16:17">
      <c r="P154" s="101"/>
      <c r="Q154" s="101"/>
    </row>
    <row r="155" spans="16:17">
      <c r="P155" s="101"/>
      <c r="Q155" s="101"/>
    </row>
    <row r="156" spans="16:17">
      <c r="P156" s="101"/>
      <c r="Q156" s="101"/>
    </row>
    <row r="157" spans="16:17">
      <c r="P157" s="101"/>
      <c r="Q157" s="101"/>
    </row>
    <row r="158" spans="16:17">
      <c r="P158" s="101"/>
      <c r="Q158" s="101"/>
    </row>
    <row r="159" spans="16:17">
      <c r="P159" s="101"/>
      <c r="Q159" s="101"/>
    </row>
    <row r="160" spans="16:17">
      <c r="P160" s="101"/>
      <c r="Q160" s="101"/>
    </row>
    <row r="161" spans="16:17">
      <c r="P161" s="101"/>
      <c r="Q161" s="101"/>
    </row>
    <row r="162" spans="16:17">
      <c r="P162" s="101"/>
      <c r="Q162" s="101"/>
    </row>
    <row r="163" spans="16:17">
      <c r="P163" s="101"/>
      <c r="Q163" s="101"/>
    </row>
    <row r="164" spans="16:17">
      <c r="P164" s="101"/>
      <c r="Q164" s="101"/>
    </row>
    <row r="165" spans="16:17">
      <c r="P165" s="101"/>
      <c r="Q165" s="101"/>
    </row>
    <row r="166" spans="16:17">
      <c r="P166" s="101"/>
      <c r="Q166" s="101"/>
    </row>
    <row r="167" spans="16:17">
      <c r="P167" s="101"/>
      <c r="Q167" s="101"/>
    </row>
    <row r="168" spans="16:17">
      <c r="P168" s="101"/>
      <c r="Q168" s="101"/>
    </row>
    <row r="169" spans="16:17">
      <c r="P169" s="101"/>
      <c r="Q169" s="101"/>
    </row>
    <row r="170" spans="16:17">
      <c r="P170" s="101"/>
      <c r="Q170" s="101"/>
    </row>
    <row r="171" spans="16:17">
      <c r="P171" s="101"/>
      <c r="Q171" s="101"/>
    </row>
    <row r="172" spans="16:17">
      <c r="P172" s="101"/>
      <c r="Q172" s="101"/>
    </row>
    <row r="173" spans="16:17">
      <c r="P173" s="101"/>
      <c r="Q173" s="101"/>
    </row>
    <row r="174" spans="16:17">
      <c r="P174" s="101"/>
      <c r="Q174" s="101"/>
    </row>
    <row r="175" spans="16:17">
      <c r="P175" s="101"/>
      <c r="Q175" s="101"/>
    </row>
    <row r="176" spans="16:17">
      <c r="P176" s="101"/>
      <c r="Q176" s="101"/>
    </row>
    <row r="177" spans="16:17">
      <c r="P177" s="101"/>
      <c r="Q177" s="101"/>
    </row>
    <row r="178" spans="16:17">
      <c r="P178" s="101"/>
      <c r="Q178" s="101"/>
    </row>
    <row r="179" spans="16:17">
      <c r="P179" s="101"/>
      <c r="Q179" s="101"/>
    </row>
    <row r="180" spans="16:17">
      <c r="P180" s="101"/>
      <c r="Q180" s="101"/>
    </row>
    <row r="181" spans="16:17">
      <c r="P181" s="101"/>
      <c r="Q181" s="101"/>
    </row>
    <row r="182" spans="16:17">
      <c r="P182" s="101"/>
      <c r="Q182" s="101"/>
    </row>
    <row r="183" spans="16:17">
      <c r="P183" s="101"/>
      <c r="Q183" s="101"/>
    </row>
    <row r="184" spans="16:17">
      <c r="P184" s="101"/>
      <c r="Q184" s="101"/>
    </row>
    <row r="185" spans="16:17">
      <c r="P185" s="101"/>
      <c r="Q185" s="101"/>
    </row>
    <row r="186" spans="16:17">
      <c r="P186" s="101"/>
      <c r="Q186" s="101"/>
    </row>
    <row r="187" spans="16:17">
      <c r="P187" s="101"/>
      <c r="Q187" s="101"/>
    </row>
    <row r="188" spans="16:17">
      <c r="P188" s="101"/>
      <c r="Q188" s="101"/>
    </row>
    <row r="189" spans="16:17">
      <c r="P189" s="101"/>
      <c r="Q189" s="101"/>
    </row>
    <row r="190" spans="16:17">
      <c r="P190" s="101"/>
      <c r="Q190" s="101"/>
    </row>
    <row r="191" spans="16:17">
      <c r="P191" s="101"/>
      <c r="Q191" s="101"/>
    </row>
    <row r="192" spans="16:17">
      <c r="P192" s="101"/>
      <c r="Q192" s="101"/>
    </row>
    <row r="193" spans="16:17">
      <c r="P193" s="101"/>
      <c r="Q193" s="101"/>
    </row>
    <row r="194" spans="16:17">
      <c r="P194" s="101"/>
      <c r="Q194" s="101"/>
    </row>
    <row r="195" spans="16:17">
      <c r="P195" s="101"/>
      <c r="Q195" s="101"/>
    </row>
    <row r="196" spans="16:17">
      <c r="P196" s="101"/>
      <c r="Q196" s="101"/>
    </row>
    <row r="197" spans="16:17">
      <c r="P197" s="101"/>
      <c r="Q197" s="101"/>
    </row>
    <row r="198" spans="16:17">
      <c r="P198" s="101"/>
      <c r="Q198" s="101"/>
    </row>
    <row r="199" spans="16:17">
      <c r="P199" s="101"/>
      <c r="Q199" s="101"/>
    </row>
    <row r="200" spans="16:17">
      <c r="P200" s="101"/>
      <c r="Q200" s="101"/>
    </row>
    <row r="201" spans="16:17">
      <c r="P201" s="101"/>
      <c r="Q201" s="101"/>
    </row>
    <row r="202" spans="16:17">
      <c r="P202" s="101"/>
      <c r="Q202" s="101"/>
    </row>
    <row r="203" spans="16:17">
      <c r="P203" s="101"/>
      <c r="Q203" s="101"/>
    </row>
    <row r="204" spans="16:17">
      <c r="P204" s="101"/>
      <c r="Q204" s="101"/>
    </row>
    <row r="205" spans="16:17">
      <c r="P205" s="101"/>
      <c r="Q205" s="101"/>
    </row>
    <row r="206" spans="16:17">
      <c r="P206" s="101"/>
      <c r="Q206" s="101"/>
    </row>
    <row r="207" spans="16:17">
      <c r="P207" s="101"/>
      <c r="Q207" s="101"/>
    </row>
    <row r="208" spans="16:17">
      <c r="P208" s="101"/>
      <c r="Q208" s="101"/>
    </row>
    <row r="209" spans="16:17">
      <c r="P209" s="101"/>
      <c r="Q209" s="101"/>
    </row>
    <row r="210" spans="16:17">
      <c r="P210" s="101"/>
      <c r="Q210" s="101"/>
    </row>
    <row r="211" spans="16:17">
      <c r="P211" s="101"/>
      <c r="Q211" s="101"/>
    </row>
    <row r="212" spans="16:17">
      <c r="P212" s="101"/>
      <c r="Q212" s="101"/>
    </row>
    <row r="213" spans="16:17">
      <c r="P213" s="101"/>
      <c r="Q213" s="101"/>
    </row>
    <row r="214" spans="16:17">
      <c r="P214" s="101"/>
      <c r="Q214" s="101"/>
    </row>
    <row r="215" spans="16:17">
      <c r="P215" s="101"/>
      <c r="Q215" s="101"/>
    </row>
    <row r="216" spans="16:17">
      <c r="P216" s="101"/>
      <c r="Q216" s="101"/>
    </row>
    <row r="217" spans="16:17">
      <c r="P217" s="101"/>
      <c r="Q217" s="101"/>
    </row>
    <row r="218" spans="16:17">
      <c r="P218" s="101"/>
      <c r="Q218" s="101"/>
    </row>
    <row r="219" spans="16:17">
      <c r="P219" s="101"/>
      <c r="Q219" s="101"/>
    </row>
    <row r="220" spans="16:17">
      <c r="P220" s="101"/>
      <c r="Q220" s="101"/>
    </row>
    <row r="221" spans="16:17">
      <c r="P221" s="101"/>
      <c r="Q221" s="101"/>
    </row>
    <row r="222" spans="16:17">
      <c r="P222" s="101"/>
      <c r="Q222" s="101"/>
    </row>
    <row r="223" spans="16:17">
      <c r="P223" s="101"/>
      <c r="Q223" s="101"/>
    </row>
    <row r="224" spans="16:17">
      <c r="P224" s="101"/>
      <c r="Q224" s="101"/>
    </row>
    <row r="225" spans="16:17">
      <c r="P225" s="101"/>
      <c r="Q225" s="101"/>
    </row>
    <row r="226" spans="16:17">
      <c r="P226" s="101"/>
      <c r="Q226" s="101"/>
    </row>
    <row r="227" spans="16:17">
      <c r="P227" s="101"/>
      <c r="Q227" s="101"/>
    </row>
    <row r="228" spans="16:17">
      <c r="P228" s="101"/>
      <c r="Q228" s="101"/>
    </row>
    <row r="229" spans="16:17">
      <c r="P229" s="101"/>
      <c r="Q229" s="101"/>
    </row>
    <row r="230" spans="16:17">
      <c r="P230" s="101"/>
      <c r="Q230" s="101"/>
    </row>
    <row r="231" spans="16:17">
      <c r="P231" s="101"/>
      <c r="Q231" s="101"/>
    </row>
    <row r="232" spans="16:17">
      <c r="P232" s="101"/>
      <c r="Q232" s="101"/>
    </row>
    <row r="233" spans="16:17">
      <c r="P233" s="101"/>
      <c r="Q233" s="101"/>
    </row>
    <row r="234" spans="16:17">
      <c r="P234" s="101"/>
      <c r="Q234" s="101"/>
    </row>
    <row r="235" spans="16:17">
      <c r="P235" s="101"/>
      <c r="Q235" s="101"/>
    </row>
    <row r="236" spans="16:17">
      <c r="P236" s="101"/>
      <c r="Q236" s="101"/>
    </row>
    <row r="237" spans="16:17">
      <c r="P237" s="101"/>
      <c r="Q237" s="101"/>
    </row>
    <row r="238" spans="16:17">
      <c r="P238" s="101"/>
      <c r="Q238" s="101"/>
    </row>
    <row r="239" spans="16:17">
      <c r="P239" s="101"/>
      <c r="Q239" s="101"/>
    </row>
    <row r="240" spans="16:17">
      <c r="P240" s="101"/>
      <c r="Q240" s="101"/>
    </row>
    <row r="241" spans="16:17">
      <c r="P241" s="101"/>
      <c r="Q241" s="101"/>
    </row>
    <row r="242" spans="16:17">
      <c r="P242" s="101"/>
      <c r="Q242" s="101"/>
    </row>
    <row r="243" spans="16:17">
      <c r="P243" s="101"/>
      <c r="Q243" s="101"/>
    </row>
    <row r="244" spans="16:17">
      <c r="P244" s="101"/>
      <c r="Q244" s="101"/>
    </row>
    <row r="245" spans="16:17">
      <c r="P245" s="101"/>
      <c r="Q245" s="101"/>
    </row>
    <row r="246" spans="16:17">
      <c r="P246" s="101"/>
      <c r="Q246" s="101"/>
    </row>
    <row r="247" spans="16:17">
      <c r="P247" s="101"/>
      <c r="Q247" s="101"/>
    </row>
    <row r="248" spans="16:17">
      <c r="P248" s="101"/>
      <c r="Q248" s="101"/>
    </row>
    <row r="249" spans="16:17">
      <c r="P249" s="101"/>
      <c r="Q249" s="101"/>
    </row>
    <row r="250" spans="16:17">
      <c r="P250" s="101"/>
      <c r="Q250" s="101"/>
    </row>
    <row r="251" spans="16:17">
      <c r="P251" s="101"/>
      <c r="Q251" s="101"/>
    </row>
    <row r="252" spans="16:17">
      <c r="P252" s="101"/>
      <c r="Q252" s="101"/>
    </row>
    <row r="253" spans="16:17">
      <c r="P253" s="101"/>
      <c r="Q253" s="101"/>
    </row>
    <row r="254" spans="16:17">
      <c r="P254" s="101"/>
      <c r="Q254" s="101"/>
    </row>
    <row r="255" spans="16:17">
      <c r="P255" s="101"/>
      <c r="Q255" s="101"/>
    </row>
    <row r="256" spans="16:17">
      <c r="P256" s="101"/>
      <c r="Q256" s="101"/>
    </row>
    <row r="257" spans="16:17">
      <c r="P257" s="101"/>
      <c r="Q257" s="101"/>
    </row>
    <row r="258" spans="16:17">
      <c r="P258" s="101"/>
      <c r="Q258" s="101"/>
    </row>
    <row r="259" spans="16:17">
      <c r="P259" s="101"/>
      <c r="Q259" s="101"/>
    </row>
    <row r="260" spans="16:17">
      <c r="P260" s="101"/>
      <c r="Q260" s="101"/>
    </row>
    <row r="261" spans="16:17">
      <c r="P261" s="101"/>
      <c r="Q261" s="101"/>
    </row>
    <row r="262" spans="16:17">
      <c r="P262" s="101"/>
      <c r="Q262" s="101"/>
    </row>
    <row r="263" spans="16:17">
      <c r="P263" s="101"/>
      <c r="Q263" s="101"/>
    </row>
    <row r="264" spans="16:17">
      <c r="P264" s="101"/>
      <c r="Q264" s="101"/>
    </row>
    <row r="265" spans="16:17">
      <c r="P265" s="101"/>
      <c r="Q265" s="101"/>
    </row>
    <row r="266" spans="16:17">
      <c r="P266" s="101"/>
      <c r="Q266" s="101"/>
    </row>
    <row r="267" spans="16:17">
      <c r="P267" s="101"/>
      <c r="Q267" s="101"/>
    </row>
    <row r="268" spans="16:17">
      <c r="P268" s="101"/>
      <c r="Q268" s="101"/>
    </row>
    <row r="269" spans="16:17">
      <c r="P269" s="101"/>
      <c r="Q269" s="101"/>
    </row>
    <row r="270" spans="16:17">
      <c r="P270" s="101"/>
      <c r="Q270" s="101"/>
    </row>
    <row r="271" spans="16:17">
      <c r="P271" s="101"/>
      <c r="Q271" s="101"/>
    </row>
    <row r="272" spans="16:17">
      <c r="P272" s="101"/>
      <c r="Q272" s="101"/>
    </row>
    <row r="273" spans="16:17">
      <c r="P273" s="101"/>
      <c r="Q273" s="101"/>
    </row>
    <row r="274" spans="16:17">
      <c r="P274" s="101"/>
      <c r="Q274" s="101"/>
    </row>
    <row r="275" spans="16:17">
      <c r="P275" s="101"/>
      <c r="Q275" s="101"/>
    </row>
    <row r="276" spans="16:17">
      <c r="P276" s="101"/>
      <c r="Q276" s="101"/>
    </row>
    <row r="277" spans="16:17">
      <c r="P277" s="101"/>
      <c r="Q277" s="101"/>
    </row>
  </sheetData>
  <sheetProtection password="E2C8" sheet="1" objects="1" scenarios="1" selectLockedCells="1"/>
  <mergeCells count="55">
    <mergeCell ref="C29:N29"/>
    <mergeCell ref="C34:N34"/>
    <mergeCell ref="C19:N19"/>
    <mergeCell ref="C7:E7"/>
    <mergeCell ref="B2:E2"/>
    <mergeCell ref="C5:L5"/>
    <mergeCell ref="C6:L6"/>
    <mergeCell ref="B3:O3"/>
    <mergeCell ref="O10:O11"/>
    <mergeCell ref="C13:N13"/>
    <mergeCell ref="C15:N15"/>
    <mergeCell ref="C16:N16"/>
    <mergeCell ref="C17:N17"/>
    <mergeCell ref="C10:N11"/>
    <mergeCell ref="C54:N54"/>
    <mergeCell ref="C55:N55"/>
    <mergeCell ref="C65:N65"/>
    <mergeCell ref="B10:B11"/>
    <mergeCell ref="C24:N24"/>
    <mergeCell ref="C25:N25"/>
    <mergeCell ref="C26:N26"/>
    <mergeCell ref="C51:N51"/>
    <mergeCell ref="C20:N20"/>
    <mergeCell ref="C14:N14"/>
    <mergeCell ref="C35:N35"/>
    <mergeCell ref="C36:N36"/>
    <mergeCell ref="C18:N18"/>
    <mergeCell ref="C27:N27"/>
    <mergeCell ref="C30:N30"/>
    <mergeCell ref="C28:N28"/>
    <mergeCell ref="C69:N69"/>
    <mergeCell ref="C70:N70"/>
    <mergeCell ref="C71:N71"/>
    <mergeCell ref="C72:N72"/>
    <mergeCell ref="C60:N60"/>
    <mergeCell ref="C61:N61"/>
    <mergeCell ref="C62:N62"/>
    <mergeCell ref="C63:N63"/>
    <mergeCell ref="C64:N64"/>
    <mergeCell ref="A10:A11"/>
    <mergeCell ref="B1:O1"/>
    <mergeCell ref="C59:N59"/>
    <mergeCell ref="C37:N37"/>
    <mergeCell ref="C38:N38"/>
    <mergeCell ref="C39:N39"/>
    <mergeCell ref="C40:N40"/>
    <mergeCell ref="C41:N41"/>
    <mergeCell ref="C45:N45"/>
    <mergeCell ref="C46:N46"/>
    <mergeCell ref="C47:N47"/>
    <mergeCell ref="C48:N48"/>
    <mergeCell ref="C49:N49"/>
    <mergeCell ref="C50:N50"/>
    <mergeCell ref="C52:N52"/>
    <mergeCell ref="C53:N53"/>
  </mergeCells>
  <pageMargins left="0.70866141732283472" right="0.70866141732283472" top="0.6692913385826772" bottom="0.59055118110236227" header="0.31496062992125984" footer="0.31496062992125984"/>
  <pageSetup scale="61" fitToHeight="2" orientation="landscape" r:id="rId1"/>
  <headerFooter>
    <oddHeader>&amp;F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6 Assessment Check List</vt:lpstr>
      <vt:lpstr>Hazard Assessment</vt:lpstr>
      <vt:lpstr>Risk Rating</vt:lpstr>
      <vt:lpstr>Risk Grouping</vt:lpstr>
      <vt:lpstr>'Hazard Assessment'!Print_Area</vt:lpstr>
      <vt:lpstr>'Risk Grouping'!Print_Area</vt:lpstr>
      <vt:lpstr>'Risk Rating'!Print_Area</vt:lpstr>
    </vt:vector>
  </TitlesOfParts>
  <Company>MCSL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Robert B HLTH:EX</dc:creator>
  <cp:lastModifiedBy>rbwood</cp:lastModifiedBy>
  <cp:lastPrinted>2012-04-26T18:40:15Z</cp:lastPrinted>
  <dcterms:created xsi:type="dcterms:W3CDTF">2011-03-24T23:37:26Z</dcterms:created>
  <dcterms:modified xsi:type="dcterms:W3CDTF">2012-05-04T17:04:04Z</dcterms:modified>
</cp:coreProperties>
</file>